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6\norouzi\صورت وضعیت پرتفوی\مدیریت ثروت\صورت وضعیت پرتفوی فروردین 1403\"/>
    </mc:Choice>
  </mc:AlternateContent>
  <xr:revisionPtr revIDLastSave="0" documentId="13_ncr:1_{BB70FAD1-A6C6-468E-B1FB-487FFAC30629}" xr6:coauthVersionLast="47" xr6:coauthVersionMax="47" xr10:uidLastSave="{00000000-0000-0000-0000-000000000000}"/>
  <bookViews>
    <workbookView xWindow="-120" yWindow="-120" windowWidth="24240" windowHeight="13140" tabRatio="690" firstSheet="12" activeTab="18" xr2:uid="{00000000-000D-0000-FFFF-FFFF00000000}"/>
  </bookViews>
  <sheets>
    <sheet name="0" sheetId="1" r:id="rId1"/>
    <sheet name="سهام" sheetId="2" r:id="rId2"/>
    <sheet name="اوراق اختیار" sheetId="3" r:id="rId3"/>
    <sheet name="واحدهای صندوق" sheetId="18" r:id="rId4"/>
    <sheet name="اوراق درآمد ثابت" sheetId="4" r:id="rId5"/>
    <sheet name="تعدیل قیمت" sheetId="5" r:id="rId6"/>
    <sheet name="گواهی" sheetId="7" r:id="rId7"/>
    <sheet name="بانک" sheetId="6" r:id="rId8"/>
    <sheet name="درآمدها" sheetId="19" r:id="rId9"/>
    <sheet name="درآمد سرمایه گذاری در سهام" sheetId="13" r:id="rId10"/>
    <sheet name="درآمد سرمایه گذاری در صندوق" sheetId="14" r:id="rId11"/>
    <sheet name="درآمد سرمایه گذاری اوراق بهادار" sheetId="10" r:id="rId12"/>
    <sheet name="درآمد سپرده بانکی" sheetId="15" r:id="rId13"/>
    <sheet name="سایر" sheetId="16" r:id="rId14"/>
    <sheet name="درآمد سودسهام" sheetId="9" r:id="rId15"/>
    <sheet name="سود اوراق بهادار و سپرده بانکی." sheetId="20" r:id="rId16"/>
    <sheet name="درآمد ناشی از فروش" sheetId="12" r:id="rId17"/>
    <sheet name="درآمد ناشی ازتغییرقیمت" sheetId="11" r:id="rId18"/>
    <sheet name="جمع" sheetId="8" r:id="rId19"/>
  </sheets>
  <definedNames>
    <definedName name="_xlnm.Print_Area" localSheetId="16">'درآمد ناشی از فروش'!$A$1:$Q$37</definedName>
    <definedName name="_xlnm.Print_Titles" localSheetId="9">'درآمد سرمایه گذاری در سهام'!$1:$3</definedName>
    <definedName name="_xlnm.Print_Titles" localSheetId="14">'درآمد سودسهام'!$1:$6</definedName>
    <definedName name="_xlnm.Print_Titles" localSheetId="16">'درآمد ناشی از فروش'!$1:$3</definedName>
    <definedName name="_xlnm.Print_Titles" localSheetId="17">'درآمد ناشی ازتغییرقیمت'!$1:$3</definedName>
    <definedName name="_xlnm.Print_Titles" localSheetId="1">سهام!$2:$5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9" l="1"/>
  <c r="I9" i="19"/>
  <c r="I10" i="19"/>
  <c r="I12" i="19"/>
  <c r="I8" i="19"/>
  <c r="K22" i="20"/>
  <c r="I22" i="20"/>
  <c r="M22" i="20"/>
  <c r="G22" i="20"/>
  <c r="E22" i="20"/>
  <c r="C22" i="20"/>
  <c r="Q11" i="18" l="1"/>
  <c r="O11" i="18"/>
  <c r="C11" i="18"/>
  <c r="G9" i="19"/>
  <c r="G10" i="19"/>
  <c r="G11" i="19"/>
  <c r="G12" i="19"/>
  <c r="G8" i="19"/>
  <c r="E13" i="19"/>
  <c r="E12" i="19"/>
  <c r="E11" i="19"/>
  <c r="E10" i="19"/>
  <c r="E9" i="19"/>
  <c r="E8" i="19"/>
  <c r="W11" i="18"/>
  <c r="U11" i="18"/>
  <c r="S11" i="18"/>
  <c r="M11" i="18"/>
  <c r="L11" i="18"/>
  <c r="J11" i="18"/>
  <c r="I11" i="18"/>
  <c r="G11" i="18"/>
  <c r="E11" i="18"/>
  <c r="K22" i="6"/>
  <c r="I22" i="6"/>
  <c r="G22" i="6"/>
  <c r="E22" i="6"/>
  <c r="C22" i="6"/>
  <c r="F12" i="16"/>
  <c r="S13" i="14"/>
  <c r="R13" i="14"/>
  <c r="P13" i="14"/>
  <c r="N13" i="14"/>
  <c r="L13" i="14"/>
  <c r="J13" i="14"/>
  <c r="I13" i="14"/>
  <c r="G13" i="14"/>
  <c r="E13" i="14"/>
  <c r="C13" i="14"/>
  <c r="Q10" i="10"/>
  <c r="I10" i="10"/>
  <c r="C66" i="2" l="1"/>
  <c r="O66" i="2"/>
  <c r="C10" i="3"/>
  <c r="Q10" i="3"/>
  <c r="I10" i="3"/>
  <c r="E11" i="8"/>
  <c r="C11" i="8"/>
  <c r="D12" i="16"/>
  <c r="S11" i="9"/>
  <c r="Q11" i="9"/>
  <c r="O11" i="9"/>
  <c r="M11" i="9"/>
  <c r="K11" i="9"/>
  <c r="I11" i="9"/>
  <c r="Q66" i="2"/>
  <c r="S66" i="2"/>
  <c r="U66" i="2"/>
  <c r="K72" i="13"/>
  <c r="W66" i="2"/>
  <c r="E66" i="2"/>
  <c r="G11" i="8"/>
  <c r="U72" i="13"/>
  <c r="Q34" i="12"/>
  <c r="E72" i="13"/>
  <c r="AI11" i="4"/>
  <c r="S11" i="4"/>
  <c r="J66" i="2"/>
  <c r="C34" i="12"/>
  <c r="E34" i="12"/>
  <c r="G34" i="12"/>
  <c r="I34" i="12"/>
  <c r="K34" i="12"/>
  <c r="M34" i="12"/>
  <c r="O34" i="12"/>
  <c r="O63" i="11"/>
  <c r="Q63" i="11"/>
  <c r="M72" i="13"/>
  <c r="E23" i="15"/>
  <c r="G11" i="15" s="1"/>
  <c r="C72" i="13"/>
  <c r="G72" i="13"/>
  <c r="I72" i="13"/>
  <c r="O72" i="13"/>
  <c r="Q72" i="13"/>
  <c r="S72" i="13"/>
  <c r="U11" i="7"/>
  <c r="S11" i="7"/>
  <c r="Q11" i="7"/>
  <c r="O11" i="7"/>
  <c r="I11" i="7"/>
  <c r="J11" i="7"/>
  <c r="L11" i="7"/>
  <c r="M11" i="7"/>
  <c r="C11" i="7"/>
  <c r="E11" i="7"/>
  <c r="G11" i="7"/>
  <c r="I63" i="11"/>
  <c r="G22" i="15" l="1"/>
  <c r="G18" i="15"/>
  <c r="G14" i="15"/>
  <c r="G10" i="15"/>
  <c r="G21" i="15"/>
  <c r="G17" i="15"/>
  <c r="G13" i="15"/>
  <c r="G20" i="15"/>
  <c r="G16" i="15"/>
  <c r="G12" i="15"/>
  <c r="G9" i="15"/>
  <c r="G19" i="15"/>
  <c r="G15" i="15"/>
  <c r="C63" i="11"/>
  <c r="E63" i="11"/>
  <c r="G63" i="11"/>
  <c r="K63" i="11"/>
  <c r="M63" i="11"/>
  <c r="G66" i="2"/>
  <c r="I66" i="2"/>
  <c r="L66" i="2"/>
  <c r="M66" i="2"/>
  <c r="C10" i="10"/>
  <c r="E10" i="10"/>
  <c r="G10" i="10"/>
  <c r="K10" i="10"/>
  <c r="M10" i="10"/>
  <c r="O10" i="10"/>
  <c r="Q11" i="4"/>
  <c r="U11" i="4"/>
  <c r="V11" i="4"/>
  <c r="Y11" i="4"/>
  <c r="X11" i="4"/>
  <c r="AG11" i="4"/>
  <c r="AE11" i="4"/>
  <c r="G23" i="15" l="1"/>
  <c r="E10" i="3"/>
  <c r="K10" i="3"/>
  <c r="M10" i="3" l="1"/>
  <c r="I23" i="15" l="1"/>
  <c r="K13" i="15" l="1"/>
  <c r="K17" i="15"/>
  <c r="K21" i="15"/>
  <c r="K14" i="15"/>
  <c r="K18" i="15"/>
  <c r="K22" i="15"/>
  <c r="K11" i="15"/>
  <c r="K15" i="15"/>
  <c r="K19" i="15"/>
  <c r="K9" i="15"/>
  <c r="K12" i="15"/>
  <c r="K16" i="15"/>
  <c r="K20" i="15"/>
  <c r="K10" i="15"/>
  <c r="K23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8" authorId="0" shapeId="0" xr:uid="{6820110D-3FCC-4C95-9702-01902E415C5F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<sst xmlns="http://schemas.openxmlformats.org/spreadsheetml/2006/main" count="594" uniqueCount="221">
  <si>
    <t>‫صورت وضعیت پورتفوی</t>
  </si>
  <si>
    <t>‫1-1- سرمایه گذاری در سهام و حق تقدم سهام</t>
  </si>
  <si>
    <t>‫تغییرات طی دوره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</si>
  <si>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</si>
  <si>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</si>
  <si>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</si>
  <si>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</si>
  <si>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</si>
  <si>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</si>
  <si>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</si>
  <si>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</si>
  <si>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</si>
  <si>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‫جمع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</si>
  <si>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</si>
  <si>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</si>
  <si>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</si>
  <si>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</si>
  <si>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</si>
  <si>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</si>
  <si>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</si>
  <si>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</si>
  <si>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</si>
  <si>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</si>
  <si>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</si>
  <si>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</si>
  <si>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</si>
  <si>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</si>
  <si>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</si>
  <si>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</si>
  <si>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</si>
  <si>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</si>
  <si>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</si>
  <si>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</si>
  <si>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</si>
  <si>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‫سپرده‌های بانکی</t>
  </si>
  <si>
    <t>‫شماره حساب</t>
  </si>
  <si>
    <t>‫مبلغ</t>
  </si>
  <si>
    <t>‫افزایش</t>
  </si>
  <si>
    <t>‫کاهش</t>
  </si>
  <si>
    <t>‫گواهی سپرده بانکی</t>
  </si>
  <si>
    <t>‫صورت وضعیت درآمدها</t>
  </si>
  <si>
    <t>‫شرح</t>
  </si>
  <si>
    <t>‫درصد از کل درآمدها</t>
  </si>
  <si>
    <t>‫درصد از کل دارایی ها</t>
  </si>
  <si>
    <t>‫سایر درآمدها</t>
  </si>
  <si>
    <t>‫درآمد سود سهام</t>
  </si>
  <si>
    <t>‫طی دوره</t>
  </si>
  <si>
    <t>‫هزینه تنزیل</t>
  </si>
  <si>
    <t>‫درآمد سود</t>
  </si>
  <si>
    <t>‫خالص درآمد</t>
  </si>
  <si>
    <t>‫سود(زیان) حاصل از فروش اوراق بهادار</t>
  </si>
  <si>
    <t>‫ارزش دفتری</t>
  </si>
  <si>
    <t>‫ارزش دفتری برابر است با میانگین موزون خالص ارزش فروش هر سهم/ورقه در ابتدای دوره با خرید طی دوره ضربدر تعداد در پایان دوره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</si>
  <si>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</si>
  <si>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</si>
  <si>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</si>
  <si>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</si>
  <si>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</si>
  <si>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</si>
  <si>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</si>
  <si>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</si>
  <si>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</si>
  <si>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</si>
  <si>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</si>
  <si>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بانک ملت</t>
  </si>
  <si>
    <t>بانک‌پارسیان‌</t>
  </si>
  <si>
    <t>سرمایه گذاری خوارزمی</t>
  </si>
  <si>
    <t>سرمایه‌گذاری‌صندوق‌بازنشستگی‌</t>
  </si>
  <si>
    <t>سیمان خوزستان</t>
  </si>
  <si>
    <t>صنعتی مینو</t>
  </si>
  <si>
    <t>فولاد مبارکه اصفهان</t>
  </si>
  <si>
    <t>فولاد کاوه جنوب کیش</t>
  </si>
  <si>
    <t>کشتیرانی جمهوری اسلامی ایران</t>
  </si>
  <si>
    <t>‫صندوق سرمایه‌گذاری مدیریت ثروت صندوق بازنشستگی کشوری</t>
  </si>
  <si>
    <t>بانک پاسارگاد سرو</t>
  </si>
  <si>
    <t>239.8100.14301757.1</t>
  </si>
  <si>
    <t>بانک آینده شریعتی</t>
  </si>
  <si>
    <t>0203585254006</t>
  </si>
  <si>
    <t>بانک شهر دیباجی جنوبی</t>
  </si>
  <si>
    <t>700846067315</t>
  </si>
  <si>
    <t/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</si>
  <si>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</si>
  <si>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</si>
  <si>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</si>
  <si>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</si>
  <si>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</si>
  <si>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</si>
  <si>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گ.مدیریت ارزش سرمایه ص ب کشوری</t>
  </si>
  <si>
    <t>سیمان‌مازندران‌</t>
  </si>
  <si>
    <t>ریل پرداز نو آفرین</t>
  </si>
  <si>
    <t xml:space="preserve">‫درآمد ناشی از تغییر قیمت اوراق بهادار                </t>
  </si>
  <si>
    <t>سرمایه‌گذاری‌غدیر(هلدینگ‌</t>
  </si>
  <si>
    <t>بیمه ملت</t>
  </si>
  <si>
    <t>سیمان‌ شرق‌</t>
  </si>
  <si>
    <t>‫2- جمع درآمدها</t>
  </si>
  <si>
    <t>‫4-1- سرمایه گذاری در گواهی سپرده بانکی</t>
  </si>
  <si>
    <t>کارخانجات‌ قند قزوین‌</t>
  </si>
  <si>
    <t>بهمن  دیزل</t>
  </si>
  <si>
    <t>بیمه پارسیان</t>
  </si>
  <si>
    <t>تامین سرمایه نوین</t>
  </si>
  <si>
    <t>پتروشیمی تندگویان</t>
  </si>
  <si>
    <t>سایپا</t>
  </si>
  <si>
    <t>سرمایه گذاری دارویی تامین</t>
  </si>
  <si>
    <t>سود سپرده بانکی و گواهی سپرده</t>
  </si>
  <si>
    <t>درآمد تغییر ارزش</t>
  </si>
  <si>
    <t xml:space="preserve">  </t>
  </si>
  <si>
    <t>پالایش نفت اصفهان</t>
  </si>
  <si>
    <t>بانک پاسارگاد</t>
  </si>
  <si>
    <t>بانک سامان دفتر بانکداری اختصاصی زعفرانیه</t>
  </si>
  <si>
    <t>864.810.80008500.1</t>
  </si>
  <si>
    <t>بانک خاورمیانه نیایش</t>
  </si>
  <si>
    <t>101310810707074727</t>
  </si>
  <si>
    <t>‫درصد به کل دارایی‌ها</t>
  </si>
  <si>
    <t>بین‌المللی‌توسعه‌ساختمان</t>
  </si>
  <si>
    <t>ریخته‌گری‌ تراکتورسازی‌ ایران‌</t>
  </si>
  <si>
    <t>کاشی‌ پارس‌</t>
  </si>
  <si>
    <t>مجتمع جهان فولاد سیرجان</t>
  </si>
  <si>
    <t>بانک‌اقتصادنوین‌</t>
  </si>
  <si>
    <t>تراکتورسازی‌ایران‌</t>
  </si>
  <si>
    <t>‫سودوزیان ناشی از فروش</t>
  </si>
  <si>
    <t>‫1- سرمایه‌گذاری‌ها</t>
  </si>
  <si>
    <t>توزیع دارو پخش</t>
  </si>
  <si>
    <t>معدنی‌ املاح‌  ایران‌</t>
  </si>
  <si>
    <t>ملی‌ صنایع‌ مس‌ ایران‌</t>
  </si>
  <si>
    <t>گسترش‌سرمایه‌گذاری‌ایران‌خودرو</t>
  </si>
  <si>
    <t>‫بهای تمام‌شده</t>
  </si>
  <si>
    <t>گروه انتخاب الکترونیک آرمان</t>
  </si>
  <si>
    <t>بانک صادرات ایران</t>
  </si>
  <si>
    <t>بیمه کوثر</t>
  </si>
  <si>
    <t>صنایع‌ لاستیکی‌  سهند</t>
  </si>
  <si>
    <t>سرمایه‌گذاری‌ سایپا</t>
  </si>
  <si>
    <t>پالایش نفت لاوان</t>
  </si>
  <si>
    <t>صنایع فروآلیاژ ایران</t>
  </si>
  <si>
    <t>‫اطلاعات آماری مرتبط با اوراق اختیار فروش تبعی خریداری شده توسط صندوق سرمایه‌گذاری:</t>
  </si>
  <si>
    <t>پمپ‌ سازی‌ ایران‌</t>
  </si>
  <si>
    <t>عمران و توسعه شاهد</t>
  </si>
  <si>
    <t>غلتک سازان سپاهان</t>
  </si>
  <si>
    <t>سرمایه گذاری مس سرچشمه</t>
  </si>
  <si>
    <t>تامین سرمایه امین</t>
  </si>
  <si>
    <t>سیمان‌ دورود</t>
  </si>
  <si>
    <t>صنایع گلدیران</t>
  </si>
  <si>
    <t>تامین سرمایه کیمیا</t>
  </si>
  <si>
    <t>پالایش نفت بندرعباس</t>
  </si>
  <si>
    <t>بانک تجارت</t>
  </si>
  <si>
    <t>بیمه البرز</t>
  </si>
  <si>
    <t>بین المللی توسعه ص. معادن غدیر</t>
  </si>
  <si>
    <t>پتروشیمی پردیس</t>
  </si>
  <si>
    <t>تکادو</t>
  </si>
  <si>
    <t>ح . تامین سرمایه امین</t>
  </si>
  <si>
    <t>ح. مبین انرژی خلیج فارس</t>
  </si>
  <si>
    <t>ح.بیمه البرز</t>
  </si>
  <si>
    <t>سرمایه گذاری گروه توسعه ملی</t>
  </si>
  <si>
    <t>سرمایه‌گذاری‌ سپه‌</t>
  </si>
  <si>
    <t>سیمرغ</t>
  </si>
  <si>
    <t>فولاد آلیاژی ایران</t>
  </si>
  <si>
    <t>مبین انرژی خلیج فارس</t>
  </si>
  <si>
    <t>کربن‌ ایران‌</t>
  </si>
  <si>
    <t>آنتی بیوتیک سازی ایران</t>
  </si>
  <si>
    <t>موسسه اعتباری ملل دادمان</t>
  </si>
  <si>
    <t>بانک گردشگری میدان هروی</t>
  </si>
  <si>
    <t>0516.60.386.000000189</t>
  </si>
  <si>
    <t>0516.10.277.000000520</t>
  </si>
  <si>
    <t>148.9967.1492512.1</t>
  </si>
  <si>
    <t>239.307.14301757.2</t>
  </si>
  <si>
    <t>148.1405.1492512.4</t>
  </si>
  <si>
    <t>148.333.1492512.1</t>
  </si>
  <si>
    <t>148.333.1492512.2</t>
  </si>
  <si>
    <t>148.333.1492512.3</t>
  </si>
  <si>
    <t>توسعه خدمات دریایی وبندری سینا</t>
  </si>
  <si>
    <t>ح.فولاد آلیاژی ایران</t>
  </si>
  <si>
    <t>1402/12/05</t>
  </si>
  <si>
    <t>1402/12/17</t>
  </si>
  <si>
    <t>1402/12/22</t>
  </si>
  <si>
    <t>‫برای ماه منتهی به 1403/01/31</t>
  </si>
  <si>
    <t>پاکدیس</t>
  </si>
  <si>
    <t>کاشی‌ الوند</t>
  </si>
  <si>
    <t>1402/12/29</t>
  </si>
  <si>
    <t>1403/01/31</t>
  </si>
  <si>
    <t>1403/01/29</t>
  </si>
  <si>
    <t>‫1403/01/31</t>
  </si>
  <si>
    <t>درآمد سود سهام</t>
  </si>
  <si>
    <t>درآمد فروش</t>
  </si>
  <si>
    <t>جمع</t>
  </si>
  <si>
    <t>مبلغ</t>
  </si>
  <si>
    <t>درصد از کل درآمد ها</t>
  </si>
  <si>
    <t>درصد از کل درآمدها</t>
  </si>
  <si>
    <t>اطلاعات مجمع</t>
  </si>
  <si>
    <t>نام سهام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</si>
  <si>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</si>
  <si>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</si>
  <si>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</si>
  <si>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</si>
  <si>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</si>
  <si>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</si>
  <si>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طی فروردین ماه</t>
  </si>
  <si>
    <t>از ابتدای سال مالی تا پایان فروردین ماه</t>
  </si>
  <si>
    <t>3-2-درآمد حاصل از سرمایه­گذاری در اوراق بهادار با درآمد ثابت:</t>
  </si>
  <si>
    <t>2-2-درآمد حاصل از سرمایه­گذاری در واحدهای صندوق:</t>
  </si>
  <si>
    <t>صندوق</t>
  </si>
  <si>
    <t>درآمد سود صندوق</t>
  </si>
  <si>
    <t>‫4-2- درآمد حاصل از سرمایه گذاری در سپرده بانکی و گواهی سپرده:</t>
  </si>
  <si>
    <t>5-2-سایر درآمدها:</t>
  </si>
  <si>
    <t>2-1-سرمایه‌گذاری در واحدهای صندوق های سرمایه گذاری</t>
  </si>
  <si>
    <t>فروش /ابطال طی دوره</t>
  </si>
  <si>
    <t>قیمت ابطال/ بازار هر واحد</t>
  </si>
  <si>
    <t>3-1-سرمایه‌گذاری در اوراق بهادار با درآمد ثابت یا علی‌الحساب</t>
  </si>
  <si>
    <t>‫4-2- سرمایه گذاری در  سپرده بانکی</t>
  </si>
  <si>
    <t>2- درآمد حاصل از سرمایه گذاری ها</t>
  </si>
  <si>
    <t>شرح</t>
  </si>
  <si>
    <t>یادداشت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</si>
  <si>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</si>
  <si>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</si>
  <si>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</si>
  <si>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</si>
  <si>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</si>
  <si>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</si>
  <si>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</si>
  <si>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</si>
  <si>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</si>
  <si>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5-2</t>
  </si>
  <si>
    <t>‫سود اوراق بهادار با درآمد ثابت و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</si>
</sst>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-_ ;_ * #,##0.00\-_ ;_ * &quot;-&quot;??_-_ ;_ @_ "/>
    <numFmt numFmtId="164" formatCode="0_);[Red]\(0\)"/>
    <numFmt numFmtId="165" formatCode="0.0%"/>
    <numFmt numFmtId="166" formatCode="0.00%_-;\(0.00%\)"/>
    <numFmt numFmtId="167" formatCode="#,##0_-;\(#,##0\)"/>
    <numFmt numFmtId="168" formatCode="_ * #,##0_-_ ;_ * #,##0\-_ ;_ * &quot;-&quot;??_-_ ;_ @_ "/>
    <numFmt numFmtId="172" formatCode="0%_-;\(0%\)"/>
  </numFmts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u/>
      <sz val="16"/>
      <name val="B Nazanin"/>
      <charset val="178"/>
    </font>
    <font>
      <sz val="11"/>
      <color indexed="8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u/>
      <sz val="18"/>
      <name val="B Nazanin"/>
      <charset val="178"/>
    </font>
    <font>
      <b/>
      <sz val="11"/>
      <color indexed="8"/>
      <name val="B Nazanin"/>
      <charset val="178"/>
    </font>
    <font>
      <b/>
      <sz val="12"/>
      <color indexed="8"/>
      <name val="B Nazanin"/>
      <charset val="178"/>
    </font>
    <font>
      <b/>
      <sz val="10"/>
      <name val="B Nazanin"/>
      <charset val="178"/>
    </font>
    <font>
      <sz val="10"/>
      <color indexed="8"/>
      <name val="B Nazanin"/>
      <charset val="178"/>
    </font>
    <font>
      <b/>
      <sz val="11"/>
      <name val="B Nazanin"/>
      <charset val="178"/>
    </font>
    <font>
      <sz val="11"/>
      <color indexed="8"/>
      <name val="Calibri"/>
      <family val="2"/>
      <scheme val="minor"/>
    </font>
    <font>
      <b/>
      <sz val="9"/>
      <name val="B Nazanin"/>
      <charset val="178"/>
    </font>
    <font>
      <sz val="11"/>
      <name val="B Nazanin"/>
      <charset val="178"/>
    </font>
    <font>
      <sz val="10"/>
      <color rgb="FF000000"/>
      <name val="B Nazanin"/>
      <charset val="178"/>
    </font>
    <font>
      <b/>
      <sz val="10"/>
      <color rgb="FF000000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sz val="11"/>
      <color theme="1"/>
      <name val="B Nazanin"/>
      <charset val="178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2" borderId="0"/>
  </cellStyleXfs>
  <cellXfs count="96">
    <xf numFmtId="0" fontId="0" fillId="0" borderId="0" xfId="0"/>
    <xf numFmtId="0" fontId="3" fillId="0" borderId="0" xfId="0" applyFont="1"/>
    <xf numFmtId="37" fontId="4" fillId="0" borderId="1" xfId="0" applyNumberFormat="1" applyFont="1" applyBorder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7" fontId="5" fillId="0" borderId="5" xfId="0" applyNumberFormat="1" applyFont="1" applyBorder="1" applyAlignment="1">
      <alignment horizontal="center" vertical="center"/>
    </xf>
    <xf numFmtId="0" fontId="3" fillId="2" borderId="0" xfId="0" applyFont="1" applyFill="1"/>
    <xf numFmtId="164" fontId="3" fillId="0" borderId="0" xfId="0" applyNumberFormat="1" applyFont="1"/>
    <xf numFmtId="37" fontId="4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7" fontId="9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37" fontId="11" fillId="0" borderId="1" xfId="0" applyNumberFormat="1" applyFont="1" applyBorder="1" applyAlignment="1">
      <alignment horizontal="center" vertical="center" wrapText="1"/>
    </xf>
    <xf numFmtId="37" fontId="4" fillId="0" borderId="6" xfId="0" applyNumberFormat="1" applyFont="1" applyBorder="1" applyAlignment="1">
      <alignment horizontal="center" vertical="center"/>
    </xf>
    <xf numFmtId="9" fontId="5" fillId="0" borderId="0" xfId="1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0" fontId="3" fillId="0" borderId="4" xfId="0" applyFont="1" applyBorder="1"/>
    <xf numFmtId="37" fontId="5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10" fontId="5" fillId="0" borderId="0" xfId="1" applyNumberFormat="1" applyFont="1" applyBorder="1" applyAlignment="1">
      <alignment horizontal="center" vertical="center"/>
    </xf>
    <xf numFmtId="37" fontId="13" fillId="0" borderId="1" xfId="0" applyNumberFormat="1" applyFont="1" applyBorder="1" applyAlignment="1">
      <alignment horizontal="center" vertical="center" wrapText="1"/>
    </xf>
    <xf numFmtId="37" fontId="3" fillId="0" borderId="0" xfId="0" applyNumberFormat="1" applyFont="1"/>
    <xf numFmtId="37" fontId="5" fillId="3" borderId="3" xfId="0" applyNumberFormat="1" applyFont="1" applyFill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5" fillId="0" borderId="5" xfId="0" applyNumberFormat="1" applyFont="1" applyBorder="1" applyAlignment="1">
      <alignment horizontal="center" vertical="center"/>
    </xf>
    <xf numFmtId="9" fontId="5" fillId="0" borderId="5" xfId="1" applyFont="1" applyBorder="1" applyAlignment="1">
      <alignment horizontal="center" vertical="center"/>
    </xf>
    <xf numFmtId="37" fontId="4" fillId="0" borderId="0" xfId="0" applyNumberFormat="1" applyFont="1" applyAlignment="1">
      <alignment horizontal="right" vertical="center" readingOrder="2"/>
    </xf>
    <xf numFmtId="37" fontId="4" fillId="0" borderId="0" xfId="0" applyNumberFormat="1" applyFont="1" applyAlignment="1">
      <alignment horizontal="center" vertical="center" readingOrder="2"/>
    </xf>
    <xf numFmtId="3" fontId="3" fillId="0" borderId="0" xfId="0" applyNumberFormat="1" applyFont="1" applyAlignment="1">
      <alignment horizontal="center" vertical="center"/>
    </xf>
    <xf numFmtId="37" fontId="4" fillId="0" borderId="6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6" fillId="0" borderId="14" xfId="0" applyFont="1" applyBorder="1" applyAlignment="1">
      <alignment horizontal="center" vertical="center" wrapText="1" readingOrder="2"/>
    </xf>
    <xf numFmtId="0" fontId="15" fillId="0" borderId="0" xfId="0" applyFont="1" applyAlignment="1">
      <alignment horizontal="right" vertical="center" wrapText="1" readingOrder="2"/>
    </xf>
    <xf numFmtId="0" fontId="15" fillId="0" borderId="0" xfId="0" applyFont="1" applyAlignment="1">
      <alignment horizontal="center" vertical="center" wrapText="1" readingOrder="2"/>
    </xf>
    <xf numFmtId="0" fontId="15" fillId="0" borderId="13" xfId="0" applyFont="1" applyBorder="1" applyAlignment="1">
      <alignment horizontal="center" vertical="center" wrapText="1" readingOrder="2"/>
    </xf>
    <xf numFmtId="0" fontId="15" fillId="0" borderId="15" xfId="0" applyFont="1" applyBorder="1" applyAlignment="1">
      <alignment horizontal="center" vertical="center" wrapText="1" readingOrder="2"/>
    </xf>
    <xf numFmtId="0" fontId="19" fillId="0" borderId="1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right" vertical="center" readingOrder="2"/>
    </xf>
    <xf numFmtId="49" fontId="19" fillId="0" borderId="0" xfId="0" applyNumberFormat="1" applyFont="1" applyAlignment="1">
      <alignment horizontal="center" vertical="center" readingOrder="2"/>
    </xf>
    <xf numFmtId="0" fontId="20" fillId="0" borderId="0" xfId="0" applyFont="1" applyAlignment="1">
      <alignment vertical="center" readingOrder="2"/>
    </xf>
    <xf numFmtId="0" fontId="17" fillId="0" borderId="0" xfId="0" applyFont="1" applyAlignment="1">
      <alignment horizontal="center" vertical="center" readingOrder="2"/>
    </xf>
    <xf numFmtId="0" fontId="0" fillId="0" borderId="0" xfId="0" applyAlignment="1">
      <alignment horizontal="right" vertical="center"/>
    </xf>
    <xf numFmtId="168" fontId="19" fillId="0" borderId="0" xfId="2" applyNumberFormat="1" applyFont="1" applyAlignment="1">
      <alignment horizontal="center" vertical="center" readingOrder="2"/>
    </xf>
    <xf numFmtId="168" fontId="19" fillId="0" borderId="5" xfId="2" applyNumberFormat="1" applyFont="1" applyBorder="1" applyAlignment="1">
      <alignment horizontal="center" vertical="center" readingOrder="2"/>
    </xf>
    <xf numFmtId="0" fontId="3" fillId="0" borderId="0" xfId="0" applyFont="1" applyAlignment="1">
      <alignment readingOrder="2"/>
    </xf>
    <xf numFmtId="37" fontId="5" fillId="0" borderId="7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0" fontId="3" fillId="0" borderId="0" xfId="0" applyFont="1"/>
    <xf numFmtId="37" fontId="4" fillId="0" borderId="0" xfId="0" applyNumberFormat="1" applyFont="1" applyAlignment="1">
      <alignment horizontal="right" vertical="center"/>
    </xf>
    <xf numFmtId="37" fontId="4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/>
    <xf numFmtId="0" fontId="5" fillId="0" borderId="0" xfId="0" applyFont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37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7" fontId="5" fillId="0" borderId="1" xfId="0" applyNumberFormat="1" applyFont="1" applyBorder="1" applyAlignment="1">
      <alignment horizontal="center" vertical="center" wrapText="1"/>
    </xf>
    <xf numFmtId="37" fontId="4" fillId="0" borderId="0" xfId="0" applyNumberFormat="1" applyFont="1" applyAlignment="1">
      <alignment horizontal="right" vertical="center" readingOrder="2"/>
    </xf>
    <xf numFmtId="0" fontId="3" fillId="0" borderId="0" xfId="0" applyFont="1" applyAlignment="1">
      <alignment readingOrder="2"/>
    </xf>
    <xf numFmtId="37" fontId="7" fillId="0" borderId="1" xfId="0" applyNumberFormat="1" applyFont="1" applyBorder="1" applyAlignment="1">
      <alignment horizontal="center" vertical="center"/>
    </xf>
    <xf numFmtId="0" fontId="7" fillId="2" borderId="2" xfId="0" applyFont="1" applyFill="1" applyBorder="1"/>
    <xf numFmtId="37" fontId="5" fillId="0" borderId="6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7" fontId="4" fillId="0" borderId="6" xfId="0" applyNumberFormat="1" applyFont="1" applyBorder="1" applyAlignment="1">
      <alignment horizontal="center" vertical="center"/>
    </xf>
    <xf numFmtId="0" fontId="3" fillId="2" borderId="1" xfId="0" applyFont="1" applyFill="1" applyBorder="1"/>
    <xf numFmtId="0" fontId="3" fillId="0" borderId="0" xfId="0" applyFont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 readingOrder="2"/>
    </xf>
    <xf numFmtId="0" fontId="16" fillId="0" borderId="0" xfId="0" applyFont="1" applyAlignment="1">
      <alignment horizontal="center" vertical="center" wrapText="1" readingOrder="2"/>
    </xf>
    <xf numFmtId="0" fontId="16" fillId="0" borderId="12" xfId="0" applyFont="1" applyBorder="1" applyAlignment="1">
      <alignment horizontal="center" vertical="center" wrapText="1" readingOrder="2"/>
    </xf>
    <xf numFmtId="0" fontId="18" fillId="0" borderId="13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37" fontId="4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 readingOrder="2"/>
    </xf>
    <xf numFmtId="37" fontId="5" fillId="0" borderId="10" xfId="0" applyNumberFormat="1" applyFont="1" applyBorder="1" applyAlignment="1">
      <alignment horizontal="center" vertical="center"/>
    </xf>
    <xf numFmtId="37" fontId="5" fillId="0" borderId="11" xfId="0" applyNumberFormat="1" applyFont="1" applyBorder="1" applyAlignment="1">
      <alignment horizontal="center" vertical="center"/>
    </xf>
    <xf numFmtId="37" fontId="5" fillId="0" borderId="8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5" fillId="0" borderId="9" xfId="0" applyNumberFormat="1" applyFont="1" applyBorder="1" applyAlignment="1">
      <alignment horizontal="center" vertical="center"/>
    </xf>
    <xf numFmtId="172" fontId="5" fillId="0" borderId="5" xfId="0" applyNumberFormat="1" applyFont="1" applyBorder="1" applyAlignment="1">
      <alignment horizontal="center" vertical="center"/>
    </xf>
    <xf numFmtId="0" fontId="3" fillId="0" borderId="0" xfId="0" applyFont="1" applyAlignment="1"/>
  </cellXfs>
  <cellStyles count="4">
    <cellStyle name="Comma" xfId="2" builtinId="3"/>
    <cellStyle name="Normal" xfId="0" builtinId="0"/>
    <cellStyle name="Normal 2" xfId="3" xr:uid="{417A09D5-3AA9-462E-9ECD-56A52092C66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514351</xdr:colOff>
      <xdr:row>9</xdr:row>
      <xdr:rowOff>76200</xdr:rowOff>
    </xdr:from>
    <xdr:to>
      <xdr:col>7</xdr:col>
      <xdr:colOff>47626</xdr:colOff>
      <xdr:row>19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3EA9D7-BDD2-48D7-8A1D-EBE0C4669D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789" t="13522" b="12585"/>
        <a:stretch/>
      </xdr:blipFill>
      <xdr:spPr>
        <a:xfrm>
          <a:off x="9983371574" y="2133600"/>
          <a:ext cx="2581275" cy="223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22:J24"/>
  <sheetViews>
    <sheetView rightToLeft="1" topLeftCell="A10" workbookViewId="0">
      <selection activeCell="A25" sqref="A25"/>
    </sheetView>
  </sheetViews>
  <sheetFormatPr defaultRowHeight="18" x14ac:dyDescent="0.45"/>
  <cols>
    <col min="1" max="16384" width="9.140625" style="1"/>
  </cols>
  <sheetData>
    <row r="22" spans="1:10" ht="39.950000000000003" customHeight="1" x14ac:dyDescent="0.45">
      <c r="A22" s="61" t="s">
        <v>73</v>
      </c>
      <c r="B22" s="62"/>
      <c r="C22" s="62"/>
      <c r="D22" s="62"/>
      <c r="E22" s="62"/>
      <c r="F22" s="62"/>
      <c r="G22" s="62"/>
      <c r="H22" s="62"/>
      <c r="I22" s="62"/>
      <c r="J22" s="62"/>
    </row>
    <row r="23" spans="1:10" ht="39.950000000000003" customHeight="1" x14ac:dyDescent="0.45">
      <c r="A23" s="61" t="s">
        <v>0</v>
      </c>
      <c r="B23" s="62"/>
      <c r="C23" s="62"/>
      <c r="D23" s="62"/>
      <c r="E23" s="62"/>
      <c r="F23" s="62"/>
      <c r="G23" s="62"/>
      <c r="H23" s="62"/>
      <c r="I23" s="62"/>
      <c r="J23" s="62"/>
    </row>
    <row r="24" spans="1:10" ht="39.950000000000003" customHeight="1" x14ac:dyDescent="0.45">
      <c r="A24" s="61" t="s">
        <v>173</v>
      </c>
      <c r="B24" s="62"/>
      <c r="C24" s="62"/>
      <c r="D24" s="62"/>
      <c r="E24" s="62"/>
      <c r="F24" s="62"/>
      <c r="G24" s="62"/>
      <c r="H24" s="62"/>
      <c r="I24" s="62"/>
      <c r="J24" s="62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90"/>
  <sheetViews>
    <sheetView rightToLeft="1" zoomScaleNormal="100" zoomScalePageLayoutView="85" workbookViewId="0">
      <selection activeCell="E56" sqref="E56"/>
    </sheetView>
  </sheetViews>
  <sheetFormatPr defaultRowHeight="18" x14ac:dyDescent="0.25"/>
  <cols>
    <col min="1" max="1" width="27.5703125" style="12" customWidth="1"/>
    <col min="2" max="2" width="1.42578125" style="12" customWidth="1"/>
    <col min="3" max="3" width="18.28515625" style="12" customWidth="1"/>
    <col min="4" max="4" width="1.42578125" style="12" customWidth="1"/>
    <col min="5" max="5" width="19.28515625" style="12" bestFit="1" customWidth="1"/>
    <col min="6" max="6" width="1.42578125" style="12" customWidth="1"/>
    <col min="7" max="7" width="18" style="12" customWidth="1"/>
    <col min="8" max="8" width="1.42578125" style="12" customWidth="1"/>
    <col min="9" max="9" width="19.5703125" style="12" bestFit="1" customWidth="1"/>
    <col min="10" max="10" width="1.42578125" style="12" customWidth="1"/>
    <col min="11" max="11" width="8.85546875" style="12" customWidth="1"/>
    <col min="12" max="12" width="1.42578125" style="12" customWidth="1"/>
    <col min="13" max="13" width="17.28515625" style="12" customWidth="1"/>
    <col min="14" max="14" width="1.42578125" style="12" customWidth="1"/>
    <col min="15" max="15" width="19.5703125" style="12" bestFit="1" customWidth="1"/>
    <col min="16" max="16" width="1.42578125" style="12" customWidth="1"/>
    <col min="17" max="17" width="17.7109375" style="12" customWidth="1"/>
    <col min="18" max="18" width="1.42578125" style="12" customWidth="1"/>
    <col min="19" max="19" width="19.5703125" style="12" bestFit="1" customWidth="1"/>
    <col min="20" max="20" width="1.42578125" style="12" customWidth="1"/>
    <col min="21" max="21" width="9.5703125" style="12" bestFit="1" customWidth="1"/>
    <col min="22" max="16384" width="9.140625" style="12"/>
  </cols>
  <sheetData>
    <row r="1" spans="1:21" ht="21" x14ac:dyDescent="0.25">
      <c r="A1" s="63" t="s">
        <v>54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</row>
    <row r="2" spans="1:21" ht="21" x14ac:dyDescent="0.25">
      <c r="C2" s="64" t="s">
        <v>194</v>
      </c>
      <c r="D2" s="81"/>
      <c r="E2" s="81"/>
      <c r="F2" s="81"/>
      <c r="G2" s="81"/>
      <c r="H2" s="81"/>
      <c r="I2" s="81"/>
      <c r="J2" s="81"/>
      <c r="K2" s="81"/>
      <c r="M2" s="64" t="s">
        <v>195</v>
      </c>
      <c r="N2" s="81"/>
      <c r="O2" s="81"/>
      <c r="P2" s="81"/>
      <c r="Q2" s="81"/>
      <c r="R2" s="81"/>
      <c r="S2" s="81"/>
      <c r="T2" s="81"/>
      <c r="U2" s="81"/>
    </row>
    <row r="3" spans="1:21" ht="36" customHeight="1" x14ac:dyDescent="0.25">
      <c r="A3" s="2" t="s">
        <v>55</v>
      </c>
      <c r="C3" s="8" t="s">
        <v>45</v>
      </c>
      <c r="E3" s="8" t="s">
        <v>56</v>
      </c>
      <c r="G3" s="8" t="s">
        <v>57</v>
      </c>
      <c r="I3" s="8" t="s">
        <v>58</v>
      </c>
      <c r="K3" s="18" t="s">
        <v>59</v>
      </c>
      <c r="M3" s="8" t="s">
        <v>45</v>
      </c>
      <c r="O3" s="8" t="s">
        <v>56</v>
      </c>
      <c r="Q3" s="8" t="s">
        <v>57</v>
      </c>
      <c r="S3" s="8" t="s">
        <v>58</v>
      </c>
      <c r="U3" s="18" t="s">
        <v>59</v>
      </c>
    </row>
    <row r="4" spans="1:21" s="17" customFormat="1" ht="18.75" x14ac:dyDescent="0.25">
      <c r="A4" s="17" t="s">
        <v>115</v>
      </c>
      <c r="C4" s="11">
        <v>0</v>
      </c>
      <c r="E4" s="35">
        <v>-4078459285</v>
      </c>
      <c r="G4" s="35">
        <v>14513144</v>
      </c>
      <c r="I4" s="35">
        <v>-4063946141</v>
      </c>
      <c r="K4" s="33">
        <v>2.98E-2</v>
      </c>
      <c r="M4" s="11">
        <v>0</v>
      </c>
      <c r="O4" s="35">
        <v>-3304602116</v>
      </c>
      <c r="Q4" s="35">
        <v>14513144</v>
      </c>
      <c r="S4" s="35">
        <v>-3290088972</v>
      </c>
      <c r="U4" s="33">
        <v>-0.153</v>
      </c>
    </row>
    <row r="5" spans="1:21" s="17" customFormat="1" ht="18.75" x14ac:dyDescent="0.25">
      <c r="A5" s="17" t="s">
        <v>66</v>
      </c>
      <c r="C5" s="11">
        <v>0</v>
      </c>
      <c r="E5" s="35">
        <v>-12289938012</v>
      </c>
      <c r="G5" s="35">
        <v>-5634529696</v>
      </c>
      <c r="I5" s="35">
        <v>-17924467708</v>
      </c>
      <c r="K5" s="33">
        <v>0.13159999999999999</v>
      </c>
      <c r="M5" s="11">
        <v>0</v>
      </c>
      <c r="O5" s="35">
        <v>-21310137046</v>
      </c>
      <c r="Q5" s="35">
        <v>-5634529696</v>
      </c>
      <c r="S5" s="35">
        <v>-26944666742</v>
      </c>
      <c r="U5" s="33">
        <v>-1.2525999999999999</v>
      </c>
    </row>
    <row r="6" spans="1:21" s="17" customFormat="1" ht="18.75" x14ac:dyDescent="0.25">
      <c r="A6" s="17" t="s">
        <v>116</v>
      </c>
      <c r="C6" s="11">
        <v>0</v>
      </c>
      <c r="E6" s="35">
        <v>-2022635786</v>
      </c>
      <c r="G6" s="35">
        <v>183135816</v>
      </c>
      <c r="I6" s="35">
        <v>-1839499970</v>
      </c>
      <c r="K6" s="33">
        <v>1.35E-2</v>
      </c>
      <c r="M6" s="11">
        <v>0</v>
      </c>
      <c r="O6" s="35">
        <v>3041916312</v>
      </c>
      <c r="Q6" s="35">
        <v>311553342</v>
      </c>
      <c r="S6" s="35">
        <v>3353469654</v>
      </c>
      <c r="U6" s="33">
        <v>0.15590000000000001</v>
      </c>
    </row>
    <row r="7" spans="1:21" s="17" customFormat="1" ht="18.75" x14ac:dyDescent="0.25">
      <c r="A7" s="17" t="s">
        <v>144</v>
      </c>
      <c r="C7" s="11">
        <v>0</v>
      </c>
      <c r="E7" s="35">
        <v>-286249484</v>
      </c>
      <c r="G7" s="35">
        <v>268294241</v>
      </c>
      <c r="I7" s="35">
        <v>-17955243</v>
      </c>
      <c r="K7" s="33">
        <v>1E-4</v>
      </c>
      <c r="M7" s="11">
        <v>0</v>
      </c>
      <c r="O7" s="35">
        <v>2269434269</v>
      </c>
      <c r="Q7" s="35">
        <v>268294241</v>
      </c>
      <c r="S7" s="35">
        <v>2537728510</v>
      </c>
      <c r="U7" s="33">
        <v>0.11799999999999999</v>
      </c>
    </row>
    <row r="8" spans="1:21" s="17" customFormat="1" ht="18.75" x14ac:dyDescent="0.25">
      <c r="A8" s="17" t="s">
        <v>154</v>
      </c>
      <c r="C8" s="11">
        <v>0</v>
      </c>
      <c r="E8" s="35">
        <v>2134331576</v>
      </c>
      <c r="G8" s="35">
        <v>-6739</v>
      </c>
      <c r="I8" s="35">
        <v>2134324837</v>
      </c>
      <c r="K8" s="33">
        <v>-1.5699999999999999E-2</v>
      </c>
      <c r="M8" s="11">
        <v>0</v>
      </c>
      <c r="O8" s="35">
        <v>4433778433</v>
      </c>
      <c r="Q8" s="35">
        <v>-6739</v>
      </c>
      <c r="S8" s="35">
        <v>4433771694</v>
      </c>
      <c r="U8" s="33">
        <v>0.20610000000000001</v>
      </c>
    </row>
    <row r="9" spans="1:21" s="17" customFormat="1" ht="18.75" x14ac:dyDescent="0.25">
      <c r="A9" s="17" t="s">
        <v>130</v>
      </c>
      <c r="C9" s="11">
        <v>0</v>
      </c>
      <c r="E9" s="35">
        <v>-14344439710</v>
      </c>
      <c r="G9" s="35">
        <v>301495372</v>
      </c>
      <c r="I9" s="35">
        <v>-14042944338</v>
      </c>
      <c r="K9" s="33">
        <v>0.1031</v>
      </c>
      <c r="M9" s="11">
        <v>0</v>
      </c>
      <c r="O9" s="35">
        <v>-1531334020</v>
      </c>
      <c r="Q9" s="35">
        <v>301495372</v>
      </c>
      <c r="S9" s="35">
        <v>-1229838648</v>
      </c>
      <c r="U9" s="33">
        <v>-5.7200000000000001E-2</v>
      </c>
    </row>
    <row r="10" spans="1:21" s="17" customFormat="1" ht="18.75" x14ac:dyDescent="0.25">
      <c r="A10" s="17" t="s">
        <v>136</v>
      </c>
      <c r="C10" s="11">
        <v>0</v>
      </c>
      <c r="E10" s="35">
        <v>-1444321679</v>
      </c>
      <c r="G10" s="35">
        <v>-537737143</v>
      </c>
      <c r="I10" s="35">
        <v>-1982058822</v>
      </c>
      <c r="K10" s="33">
        <v>1.4500000000000001E-2</v>
      </c>
      <c r="M10" s="11">
        <v>0</v>
      </c>
      <c r="O10" s="35">
        <v>-5406539054</v>
      </c>
      <c r="Q10" s="35">
        <v>-537737143</v>
      </c>
      <c r="S10" s="35">
        <v>-5944276197</v>
      </c>
      <c r="U10" s="33">
        <v>-0.27629999999999999</v>
      </c>
    </row>
    <row r="11" spans="1:21" s="17" customFormat="1" ht="18.75" x14ac:dyDescent="0.25">
      <c r="A11" s="17" t="s">
        <v>98</v>
      </c>
      <c r="C11" s="11">
        <v>0</v>
      </c>
      <c r="E11" s="35">
        <v>-20700670015</v>
      </c>
      <c r="G11" s="35">
        <v>2182184271</v>
      </c>
      <c r="I11" s="35">
        <v>-18518485744</v>
      </c>
      <c r="K11" s="33">
        <v>0.13589999999999999</v>
      </c>
      <c r="M11" s="11">
        <v>0</v>
      </c>
      <c r="O11" s="35">
        <v>8562606450</v>
      </c>
      <c r="Q11" s="35">
        <v>17832419486</v>
      </c>
      <c r="S11" s="35">
        <v>26395025936</v>
      </c>
      <c r="U11" s="33">
        <v>1.2271000000000001</v>
      </c>
    </row>
    <row r="12" spans="1:21" s="17" customFormat="1" ht="18.75" x14ac:dyDescent="0.25">
      <c r="A12" s="17" t="s">
        <v>64</v>
      </c>
      <c r="C12" s="11">
        <v>0</v>
      </c>
      <c r="E12" s="35">
        <v>0</v>
      </c>
      <c r="G12" s="35">
        <v>35733429</v>
      </c>
      <c r="I12" s="35">
        <v>35733429</v>
      </c>
      <c r="K12" s="33">
        <v>-2.9999999999999997E-4</v>
      </c>
      <c r="M12" s="11">
        <v>0</v>
      </c>
      <c r="O12" s="35">
        <v>0</v>
      </c>
      <c r="Q12" s="35">
        <v>35733429</v>
      </c>
      <c r="S12" s="35">
        <v>35733429</v>
      </c>
      <c r="U12" s="33">
        <v>1.6999999999999999E-3</v>
      </c>
    </row>
    <row r="13" spans="1:21" s="17" customFormat="1" ht="18.75" x14ac:dyDescent="0.25">
      <c r="A13" s="17" t="s">
        <v>137</v>
      </c>
      <c r="C13" s="11">
        <v>0</v>
      </c>
      <c r="E13" s="35">
        <v>1489594714</v>
      </c>
      <c r="G13" s="35">
        <v>-5678</v>
      </c>
      <c r="I13" s="35">
        <v>1489589036</v>
      </c>
      <c r="K13" s="33">
        <v>-1.09E-2</v>
      </c>
      <c r="M13" s="11">
        <v>0</v>
      </c>
      <c r="O13" s="35">
        <v>-12024233541</v>
      </c>
      <c r="Q13" s="35">
        <v>-5678</v>
      </c>
      <c r="S13" s="35">
        <v>-12024239219</v>
      </c>
      <c r="U13" s="33">
        <v>-0.55900000000000005</v>
      </c>
    </row>
    <row r="14" spans="1:21" s="17" customFormat="1" ht="18.75" x14ac:dyDescent="0.25">
      <c r="A14" s="17" t="s">
        <v>89</v>
      </c>
      <c r="C14" s="11">
        <v>0</v>
      </c>
      <c r="E14" s="35">
        <v>-4673994764</v>
      </c>
      <c r="G14" s="35">
        <v>0</v>
      </c>
      <c r="I14" s="35">
        <v>-4673994764</v>
      </c>
      <c r="K14" s="33">
        <v>3.4299999999999997E-2</v>
      </c>
      <c r="M14" s="11">
        <v>0</v>
      </c>
      <c r="O14" s="35">
        <v>-4831839537</v>
      </c>
      <c r="Q14" s="35">
        <v>-1934</v>
      </c>
      <c r="S14" s="35">
        <v>-4831841471</v>
      </c>
      <c r="U14" s="33">
        <v>-0.22459999999999999</v>
      </c>
    </row>
    <row r="15" spans="1:21" s="17" customFormat="1" ht="18.75" x14ac:dyDescent="0.25">
      <c r="A15" s="17" t="s">
        <v>150</v>
      </c>
      <c r="C15" s="11">
        <v>0</v>
      </c>
      <c r="E15" s="35">
        <v>0</v>
      </c>
      <c r="G15" s="35">
        <v>0</v>
      </c>
      <c r="I15" s="35">
        <v>0</v>
      </c>
      <c r="K15" s="33">
        <v>0</v>
      </c>
      <c r="M15" s="11">
        <v>0</v>
      </c>
      <c r="O15" s="35">
        <v>0</v>
      </c>
      <c r="Q15" s="35">
        <v>32688677</v>
      </c>
      <c r="S15" s="35">
        <v>32688677</v>
      </c>
      <c r="U15" s="33">
        <v>1.5E-3</v>
      </c>
    </row>
    <row r="16" spans="1:21" s="17" customFormat="1" ht="18.75" x14ac:dyDescent="0.25">
      <c r="A16" s="17" t="s">
        <v>155</v>
      </c>
      <c r="C16" s="11">
        <v>0</v>
      </c>
      <c r="E16" s="35">
        <v>-2148925560</v>
      </c>
      <c r="G16" s="35">
        <v>0</v>
      </c>
      <c r="I16" s="35">
        <v>-2148925560</v>
      </c>
      <c r="K16" s="33">
        <v>1.5800000000000002E-2</v>
      </c>
      <c r="M16" s="11">
        <v>0</v>
      </c>
      <c r="O16" s="35">
        <v>527343489</v>
      </c>
      <c r="Q16" s="35">
        <v>211346254</v>
      </c>
      <c r="S16" s="35">
        <v>738689743</v>
      </c>
      <c r="U16" s="33">
        <v>3.4299999999999997E-2</v>
      </c>
    </row>
    <row r="17" spans="1:21" s="17" customFormat="1" ht="18.75" x14ac:dyDescent="0.25">
      <c r="A17" s="17" t="s">
        <v>151</v>
      </c>
      <c r="C17" s="11">
        <v>0</v>
      </c>
      <c r="E17" s="35">
        <v>0</v>
      </c>
      <c r="G17" s="35">
        <v>0</v>
      </c>
      <c r="I17" s="35">
        <v>0</v>
      </c>
      <c r="K17" s="33">
        <v>0</v>
      </c>
      <c r="M17" s="11">
        <v>0</v>
      </c>
      <c r="O17" s="35">
        <v>0</v>
      </c>
      <c r="Q17" s="35">
        <v>3926038403</v>
      </c>
      <c r="S17" s="35">
        <v>3926038403</v>
      </c>
      <c r="U17" s="33">
        <v>0.1825</v>
      </c>
    </row>
    <row r="18" spans="1:21" s="17" customFormat="1" ht="18.75" x14ac:dyDescent="0.25">
      <c r="A18" s="17" t="s">
        <v>149</v>
      </c>
      <c r="C18" s="11">
        <v>0</v>
      </c>
      <c r="E18" s="35">
        <v>0</v>
      </c>
      <c r="G18" s="35">
        <v>0</v>
      </c>
      <c r="I18" s="35">
        <v>0</v>
      </c>
      <c r="K18" s="33">
        <v>0</v>
      </c>
      <c r="M18" s="11">
        <v>0</v>
      </c>
      <c r="O18" s="35">
        <v>0</v>
      </c>
      <c r="Q18" s="35">
        <v>6867663600</v>
      </c>
      <c r="S18" s="35">
        <v>6867663600</v>
      </c>
      <c r="U18" s="33">
        <v>0.31929999999999997</v>
      </c>
    </row>
    <row r="19" spans="1:21" s="17" customFormat="1" ht="18.75" x14ac:dyDescent="0.25">
      <c r="A19" s="17" t="s">
        <v>129</v>
      </c>
      <c r="C19" s="11">
        <v>0</v>
      </c>
      <c r="E19" s="35">
        <v>0</v>
      </c>
      <c r="G19" s="35">
        <v>0</v>
      </c>
      <c r="I19" s="35">
        <v>0</v>
      </c>
      <c r="K19" s="33">
        <v>0</v>
      </c>
      <c r="M19" s="11">
        <v>0</v>
      </c>
      <c r="O19" s="35">
        <v>0</v>
      </c>
      <c r="Q19" s="35">
        <v>1590618584</v>
      </c>
      <c r="S19" s="35">
        <v>1590618584</v>
      </c>
      <c r="U19" s="33">
        <v>7.3899999999999993E-2</v>
      </c>
    </row>
    <row r="20" spans="1:21" s="17" customFormat="1" ht="18.75" x14ac:dyDescent="0.25">
      <c r="A20" s="17" t="s">
        <v>106</v>
      </c>
      <c r="C20" s="11">
        <v>0</v>
      </c>
      <c r="E20" s="35">
        <v>137848889</v>
      </c>
      <c r="G20" s="35">
        <v>0</v>
      </c>
      <c r="I20" s="35">
        <v>137848889</v>
      </c>
      <c r="K20" s="33">
        <v>-1E-3</v>
      </c>
      <c r="M20" s="11">
        <v>0</v>
      </c>
      <c r="O20" s="35">
        <v>5761600607</v>
      </c>
      <c r="Q20" s="35">
        <v>-5217</v>
      </c>
      <c r="S20" s="35">
        <v>5761595390</v>
      </c>
      <c r="U20" s="33">
        <v>0.26779999999999998</v>
      </c>
    </row>
    <row r="21" spans="1:21" s="17" customFormat="1" ht="18.75" x14ac:dyDescent="0.25">
      <c r="A21" s="17" t="s">
        <v>128</v>
      </c>
      <c r="C21" s="11">
        <v>0</v>
      </c>
      <c r="E21" s="35">
        <v>-11095618406</v>
      </c>
      <c r="G21" s="35">
        <v>0</v>
      </c>
      <c r="I21" s="35">
        <v>-11095618406</v>
      </c>
      <c r="K21" s="33">
        <v>8.14E-2</v>
      </c>
      <c r="M21" s="11">
        <v>0</v>
      </c>
      <c r="O21" s="35">
        <v>-13561630190</v>
      </c>
      <c r="Q21" s="35">
        <v>-2604</v>
      </c>
      <c r="S21" s="35">
        <v>-13561632794</v>
      </c>
      <c r="U21" s="33">
        <v>-0.63049999999999995</v>
      </c>
    </row>
    <row r="22" spans="1:21" s="17" customFormat="1" ht="18.75" x14ac:dyDescent="0.25">
      <c r="A22" s="17" t="s">
        <v>69</v>
      </c>
      <c r="C22" s="11">
        <v>0</v>
      </c>
      <c r="E22" s="35">
        <v>-7626800432</v>
      </c>
      <c r="G22" s="35">
        <v>0</v>
      </c>
      <c r="I22" s="35">
        <v>-7626800432</v>
      </c>
      <c r="K22" s="33">
        <v>5.6000000000000001E-2</v>
      </c>
      <c r="M22" s="11">
        <v>0</v>
      </c>
      <c r="O22" s="35">
        <v>-8421253542</v>
      </c>
      <c r="Q22" s="35">
        <v>-10536</v>
      </c>
      <c r="S22" s="35">
        <v>-8421264078</v>
      </c>
      <c r="U22" s="33">
        <v>-0.39150000000000001</v>
      </c>
    </row>
    <row r="23" spans="1:21" s="17" customFormat="1" ht="18.75" x14ac:dyDescent="0.25">
      <c r="A23" s="17" t="s">
        <v>91</v>
      </c>
      <c r="C23" s="11">
        <v>0</v>
      </c>
      <c r="E23" s="35">
        <v>0</v>
      </c>
      <c r="G23" s="35">
        <v>0</v>
      </c>
      <c r="I23" s="35">
        <v>0</v>
      </c>
      <c r="K23" s="33">
        <v>0</v>
      </c>
      <c r="M23" s="11">
        <v>0</v>
      </c>
      <c r="O23" s="35">
        <v>0</v>
      </c>
      <c r="Q23" s="35">
        <v>-1412489158</v>
      </c>
      <c r="S23" s="35">
        <v>-1412489158</v>
      </c>
      <c r="U23" s="33">
        <v>-6.5699999999999995E-2</v>
      </c>
    </row>
    <row r="24" spans="1:21" s="17" customFormat="1" ht="18.75" x14ac:dyDescent="0.25">
      <c r="A24" s="17" t="s">
        <v>88</v>
      </c>
      <c r="C24" s="11">
        <v>0</v>
      </c>
      <c r="E24" s="35">
        <v>1053952626</v>
      </c>
      <c r="G24" s="35">
        <v>0</v>
      </c>
      <c r="I24" s="35">
        <v>1053952626</v>
      </c>
      <c r="K24" s="33">
        <v>-7.7000000000000002E-3</v>
      </c>
      <c r="M24" s="11">
        <v>19132561516</v>
      </c>
      <c r="O24" s="35">
        <v>-18971147363</v>
      </c>
      <c r="Q24" s="35">
        <v>-690690607</v>
      </c>
      <c r="S24" s="35">
        <v>-529276454</v>
      </c>
      <c r="U24" s="33">
        <v>-2.46E-2</v>
      </c>
    </row>
    <row r="25" spans="1:21" s="17" customFormat="1" ht="18.75" x14ac:dyDescent="0.25">
      <c r="A25" s="17" t="s">
        <v>117</v>
      </c>
      <c r="C25" s="11">
        <v>0</v>
      </c>
      <c r="E25" s="35">
        <v>1210472965</v>
      </c>
      <c r="G25" s="35">
        <v>0</v>
      </c>
      <c r="I25" s="35">
        <v>1210472965</v>
      </c>
      <c r="K25" s="33">
        <v>-8.8999999999999999E-3</v>
      </c>
      <c r="M25" s="11">
        <v>0</v>
      </c>
      <c r="O25" s="35">
        <v>-2507408416</v>
      </c>
      <c r="Q25" s="35">
        <v>-1067930886</v>
      </c>
      <c r="S25" s="35">
        <v>-3575339302</v>
      </c>
      <c r="U25" s="33">
        <v>-0.16619999999999999</v>
      </c>
    </row>
    <row r="26" spans="1:21" s="17" customFormat="1" ht="18.75" x14ac:dyDescent="0.25">
      <c r="A26" s="17" t="s">
        <v>72</v>
      </c>
      <c r="C26" s="11">
        <v>0</v>
      </c>
      <c r="E26" s="35">
        <v>0</v>
      </c>
      <c r="G26" s="35">
        <v>0</v>
      </c>
      <c r="I26" s="35">
        <v>0</v>
      </c>
      <c r="K26" s="33">
        <v>0</v>
      </c>
      <c r="M26" s="11">
        <v>0</v>
      </c>
      <c r="O26" s="35">
        <v>0</v>
      </c>
      <c r="Q26" s="35">
        <v>251530027</v>
      </c>
      <c r="S26" s="35">
        <v>251530027</v>
      </c>
      <c r="U26" s="33">
        <v>1.17E-2</v>
      </c>
    </row>
    <row r="27" spans="1:21" s="17" customFormat="1" ht="18.75" x14ac:dyDescent="0.25">
      <c r="A27" s="17" t="s">
        <v>127</v>
      </c>
      <c r="C27" s="11">
        <v>0</v>
      </c>
      <c r="E27" s="35">
        <v>-9346597987</v>
      </c>
      <c r="G27" s="35">
        <v>0</v>
      </c>
      <c r="I27" s="35">
        <v>-9346597987</v>
      </c>
      <c r="K27" s="33">
        <v>6.8599999999999994E-2</v>
      </c>
      <c r="M27" s="11">
        <v>0</v>
      </c>
      <c r="O27" s="35">
        <v>3932409867</v>
      </c>
      <c r="Q27" s="35">
        <v>-25248783</v>
      </c>
      <c r="S27" s="35">
        <v>3907161084</v>
      </c>
      <c r="U27" s="33">
        <v>0.18160000000000001</v>
      </c>
    </row>
    <row r="28" spans="1:21" s="17" customFormat="1" ht="18.75" x14ac:dyDescent="0.25">
      <c r="A28" s="17" t="s">
        <v>138</v>
      </c>
      <c r="C28" s="11">
        <v>0</v>
      </c>
      <c r="E28" s="35">
        <v>0</v>
      </c>
      <c r="G28" s="35">
        <v>0</v>
      </c>
      <c r="I28" s="35">
        <v>0</v>
      </c>
      <c r="K28" s="33">
        <v>0</v>
      </c>
      <c r="M28" s="11">
        <v>0</v>
      </c>
      <c r="O28" s="35">
        <v>0</v>
      </c>
      <c r="Q28" s="35">
        <v>-3368896653</v>
      </c>
      <c r="S28" s="35">
        <v>-3368896653</v>
      </c>
      <c r="U28" s="33">
        <v>-0.15659999999999999</v>
      </c>
    </row>
    <row r="29" spans="1:21" s="17" customFormat="1" ht="18.75" x14ac:dyDescent="0.25">
      <c r="A29" s="17" t="s">
        <v>87</v>
      </c>
      <c r="C29" s="11">
        <v>36119981585</v>
      </c>
      <c r="E29" s="35">
        <v>-49701088647</v>
      </c>
      <c r="G29" s="35">
        <v>0</v>
      </c>
      <c r="I29" s="35">
        <v>-13581107062</v>
      </c>
      <c r="K29" s="33">
        <v>9.9699999999999997E-2</v>
      </c>
      <c r="M29" s="11">
        <v>36119981585</v>
      </c>
      <c r="O29" s="35">
        <v>-26057483082</v>
      </c>
      <c r="Q29" s="35">
        <v>-3837915</v>
      </c>
      <c r="S29" s="35">
        <v>10058660588</v>
      </c>
      <c r="U29" s="33">
        <v>0.46760000000000002</v>
      </c>
    </row>
    <row r="30" spans="1:21" s="17" customFormat="1" ht="18.75" x14ac:dyDescent="0.25">
      <c r="A30" s="17" t="s">
        <v>157</v>
      </c>
      <c r="C30" s="11">
        <v>0</v>
      </c>
      <c r="E30" s="35">
        <v>-367136462</v>
      </c>
      <c r="G30" s="35">
        <v>0</v>
      </c>
      <c r="I30" s="35">
        <v>-367136462</v>
      </c>
      <c r="K30" s="33">
        <v>2.7000000000000001E-3</v>
      </c>
      <c r="M30" s="11">
        <v>0</v>
      </c>
      <c r="O30" s="35">
        <v>862595109</v>
      </c>
      <c r="Q30" s="35">
        <v>2730202404</v>
      </c>
      <c r="S30" s="35">
        <v>3592797513</v>
      </c>
      <c r="U30" s="33">
        <v>0.16700000000000001</v>
      </c>
    </row>
    <row r="31" spans="1:21" s="17" customFormat="1" ht="18.75" x14ac:dyDescent="0.25">
      <c r="A31" s="17" t="s">
        <v>143</v>
      </c>
      <c r="C31" s="11">
        <v>0</v>
      </c>
      <c r="E31" s="35">
        <v>-1411971800</v>
      </c>
      <c r="G31" s="35">
        <v>0</v>
      </c>
      <c r="I31" s="35">
        <v>-1411971800</v>
      </c>
      <c r="K31" s="33">
        <v>1.04E-2</v>
      </c>
      <c r="M31" s="11">
        <v>0</v>
      </c>
      <c r="O31" s="35">
        <v>-929548065</v>
      </c>
      <c r="Q31" s="35">
        <v>-2442997021</v>
      </c>
      <c r="S31" s="35">
        <v>-3372545086</v>
      </c>
      <c r="U31" s="33">
        <v>-0.15679999999999999</v>
      </c>
    </row>
    <row r="32" spans="1:21" s="17" customFormat="1" ht="18.75" x14ac:dyDescent="0.25">
      <c r="A32" s="17" t="s">
        <v>148</v>
      </c>
      <c r="C32" s="11">
        <v>0</v>
      </c>
      <c r="E32" s="35">
        <v>0</v>
      </c>
      <c r="G32" s="35">
        <v>0</v>
      </c>
      <c r="I32" s="35">
        <v>0</v>
      </c>
      <c r="K32" s="33">
        <v>0</v>
      </c>
      <c r="M32" s="11">
        <v>0</v>
      </c>
      <c r="O32" s="35">
        <v>0</v>
      </c>
      <c r="Q32" s="35">
        <v>-2711174542</v>
      </c>
      <c r="S32" s="35">
        <v>-2711174542</v>
      </c>
      <c r="U32" s="33">
        <v>-0.126</v>
      </c>
    </row>
    <row r="33" spans="1:21" s="17" customFormat="1" ht="18.75" x14ac:dyDescent="0.25">
      <c r="A33" s="17" t="s">
        <v>65</v>
      </c>
      <c r="C33" s="11">
        <v>0</v>
      </c>
      <c r="E33" s="35">
        <v>-5097673378</v>
      </c>
      <c r="G33" s="35">
        <v>0</v>
      </c>
      <c r="I33" s="35">
        <v>-5097673378</v>
      </c>
      <c r="K33" s="33">
        <v>3.7400000000000003E-2</v>
      </c>
      <c r="M33" s="11">
        <v>0</v>
      </c>
      <c r="O33" s="35">
        <v>2328071375</v>
      </c>
      <c r="Q33" s="35">
        <v>3179646662</v>
      </c>
      <c r="S33" s="35">
        <v>5507718037</v>
      </c>
      <c r="U33" s="33">
        <v>0.25600000000000001</v>
      </c>
    </row>
    <row r="34" spans="1:21" s="17" customFormat="1" ht="18.75" x14ac:dyDescent="0.25">
      <c r="A34" s="17" t="s">
        <v>152</v>
      </c>
      <c r="C34" s="11">
        <v>0</v>
      </c>
      <c r="E34" s="35">
        <v>670486725</v>
      </c>
      <c r="G34" s="35">
        <v>0</v>
      </c>
      <c r="I34" s="35">
        <v>670486725</v>
      </c>
      <c r="K34" s="33">
        <v>-4.8999999999999998E-3</v>
      </c>
      <c r="M34" s="11">
        <v>11305000000</v>
      </c>
      <c r="O34" s="35">
        <v>-8111945025</v>
      </c>
      <c r="Q34" s="35">
        <v>0</v>
      </c>
      <c r="S34" s="35">
        <v>3193054975</v>
      </c>
      <c r="U34" s="33">
        <v>0.1484</v>
      </c>
    </row>
    <row r="35" spans="1:21" s="17" customFormat="1" ht="18.75" x14ac:dyDescent="0.25">
      <c r="A35" s="17" t="s">
        <v>126</v>
      </c>
      <c r="C35" s="11">
        <v>0</v>
      </c>
      <c r="E35" s="35">
        <v>-2981</v>
      </c>
      <c r="G35" s="35">
        <v>0</v>
      </c>
      <c r="I35" s="35">
        <v>-2981</v>
      </c>
      <c r="K35" s="33">
        <v>0</v>
      </c>
      <c r="M35" s="11">
        <v>3500</v>
      </c>
      <c r="O35" s="35">
        <v>-7752</v>
      </c>
      <c r="Q35" s="35">
        <v>0</v>
      </c>
      <c r="S35" s="35">
        <v>-4252</v>
      </c>
      <c r="U35" s="33">
        <v>0</v>
      </c>
    </row>
    <row r="36" spans="1:21" s="17" customFormat="1" ht="18.75" x14ac:dyDescent="0.25">
      <c r="A36" s="17" t="s">
        <v>114</v>
      </c>
      <c r="C36" s="11">
        <v>0</v>
      </c>
      <c r="E36" s="35">
        <v>-3873212721</v>
      </c>
      <c r="G36" s="35">
        <v>0</v>
      </c>
      <c r="I36" s="35">
        <v>-3873212721</v>
      </c>
      <c r="K36" s="33">
        <v>2.8400000000000002E-2</v>
      </c>
      <c r="M36" s="11">
        <v>0</v>
      </c>
      <c r="O36" s="35">
        <v>-3458225644</v>
      </c>
      <c r="Q36" s="35">
        <v>0</v>
      </c>
      <c r="S36" s="35">
        <v>-3458225644</v>
      </c>
      <c r="U36" s="33">
        <v>-0.1608</v>
      </c>
    </row>
    <row r="37" spans="1:21" s="17" customFormat="1" ht="18.75" x14ac:dyDescent="0.25">
      <c r="A37" s="17" t="s">
        <v>67</v>
      </c>
      <c r="C37" s="11">
        <v>0</v>
      </c>
      <c r="E37" s="35">
        <v>532556096</v>
      </c>
      <c r="G37" s="35">
        <v>0</v>
      </c>
      <c r="I37" s="35">
        <v>532556096</v>
      </c>
      <c r="K37" s="33">
        <v>-3.8999999999999998E-3</v>
      </c>
      <c r="M37" s="11">
        <v>0</v>
      </c>
      <c r="O37" s="35">
        <v>73304996</v>
      </c>
      <c r="Q37" s="35">
        <v>0</v>
      </c>
      <c r="S37" s="35">
        <v>73304996</v>
      </c>
      <c r="U37" s="33">
        <v>3.3999999999999998E-3</v>
      </c>
    </row>
    <row r="38" spans="1:21" s="17" customFormat="1" ht="18.75" x14ac:dyDescent="0.25">
      <c r="A38" s="17" t="s">
        <v>147</v>
      </c>
      <c r="C38" s="11">
        <v>0</v>
      </c>
      <c r="E38" s="35">
        <v>-3479175000</v>
      </c>
      <c r="G38" s="35">
        <v>0</v>
      </c>
      <c r="I38" s="35">
        <v>-3479175000</v>
      </c>
      <c r="K38" s="33">
        <v>2.5499999999999998E-2</v>
      </c>
      <c r="M38" s="11">
        <v>0</v>
      </c>
      <c r="O38" s="35">
        <v>-6461325000</v>
      </c>
      <c r="Q38" s="35">
        <v>0</v>
      </c>
      <c r="S38" s="35">
        <v>-6461325000</v>
      </c>
      <c r="U38" s="33">
        <v>-0.3004</v>
      </c>
    </row>
    <row r="39" spans="1:21" s="17" customFormat="1" ht="18.75" x14ac:dyDescent="0.25">
      <c r="A39" s="17" t="s">
        <v>141</v>
      </c>
      <c r="C39" s="11">
        <v>0</v>
      </c>
      <c r="E39" s="35">
        <v>-1243556550</v>
      </c>
      <c r="G39" s="35">
        <v>0</v>
      </c>
      <c r="I39" s="35">
        <v>-1243556550</v>
      </c>
      <c r="K39" s="33">
        <v>9.1000000000000004E-3</v>
      </c>
      <c r="M39" s="11">
        <v>0</v>
      </c>
      <c r="O39" s="35">
        <v>-1575171630</v>
      </c>
      <c r="Q39" s="35">
        <v>0</v>
      </c>
      <c r="S39" s="35">
        <v>-1575171630</v>
      </c>
      <c r="U39" s="33">
        <v>-7.3200000000000001E-2</v>
      </c>
    </row>
    <row r="40" spans="1:21" s="17" customFormat="1" ht="18.75" x14ac:dyDescent="0.25">
      <c r="A40" s="17" t="s">
        <v>169</v>
      </c>
      <c r="C40" s="11">
        <v>0</v>
      </c>
      <c r="E40" s="35">
        <v>-9206066432</v>
      </c>
      <c r="G40" s="35">
        <v>0</v>
      </c>
      <c r="I40" s="35">
        <v>-9206066432</v>
      </c>
      <c r="K40" s="33">
        <v>6.7599999999999993E-2</v>
      </c>
      <c r="M40" s="11">
        <v>0</v>
      </c>
      <c r="O40" s="35">
        <v>-10522624287</v>
      </c>
      <c r="Q40" s="35">
        <v>0</v>
      </c>
      <c r="S40" s="35">
        <v>-10522624287</v>
      </c>
      <c r="U40" s="33">
        <v>-0.48920000000000002</v>
      </c>
    </row>
    <row r="41" spans="1:21" s="17" customFormat="1" ht="18.75" x14ac:dyDescent="0.25">
      <c r="A41" s="17" t="s">
        <v>96</v>
      </c>
      <c r="C41" s="11">
        <v>0</v>
      </c>
      <c r="E41" s="35">
        <v>-6704156036</v>
      </c>
      <c r="G41" s="35">
        <v>0</v>
      </c>
      <c r="I41" s="35">
        <v>-6704156036</v>
      </c>
      <c r="K41" s="33">
        <v>4.9200000000000001E-2</v>
      </c>
      <c r="M41" s="11">
        <v>0</v>
      </c>
      <c r="O41" s="35">
        <v>922590280</v>
      </c>
      <c r="Q41" s="35">
        <v>0</v>
      </c>
      <c r="S41" s="35">
        <v>922590280</v>
      </c>
      <c r="U41" s="33">
        <v>4.2900000000000001E-2</v>
      </c>
    </row>
    <row r="42" spans="1:21" s="17" customFormat="1" ht="18.75" x14ac:dyDescent="0.25">
      <c r="A42" s="17" t="s">
        <v>118</v>
      </c>
      <c r="C42" s="11">
        <v>0</v>
      </c>
      <c r="E42" s="35">
        <v>-2680165562</v>
      </c>
      <c r="G42" s="35">
        <v>0</v>
      </c>
      <c r="I42" s="35">
        <v>-2680165562</v>
      </c>
      <c r="K42" s="33">
        <v>1.9699999999999999E-2</v>
      </c>
      <c r="M42" s="11">
        <v>0</v>
      </c>
      <c r="O42" s="35">
        <v>-4770694701</v>
      </c>
      <c r="Q42" s="35">
        <v>0</v>
      </c>
      <c r="S42" s="35">
        <v>-4770694701</v>
      </c>
      <c r="U42" s="33">
        <v>-0.2218</v>
      </c>
    </row>
    <row r="43" spans="1:21" s="17" customFormat="1" ht="18.75" x14ac:dyDescent="0.25">
      <c r="A43" s="17" t="s">
        <v>68</v>
      </c>
      <c r="C43" s="11">
        <v>0</v>
      </c>
      <c r="E43" s="35">
        <v>2704722574</v>
      </c>
      <c r="G43" s="35">
        <v>0</v>
      </c>
      <c r="I43" s="35">
        <v>2704722574</v>
      </c>
      <c r="K43" s="33">
        <v>-1.9900000000000001E-2</v>
      </c>
      <c r="M43" s="11">
        <v>0</v>
      </c>
      <c r="O43" s="35">
        <v>9520623459</v>
      </c>
      <c r="Q43" s="35">
        <v>0</v>
      </c>
      <c r="S43" s="35">
        <v>9520623459</v>
      </c>
      <c r="U43" s="33">
        <v>0.44259999999999999</v>
      </c>
    </row>
    <row r="44" spans="1:21" s="17" customFormat="1" ht="18.75" x14ac:dyDescent="0.25">
      <c r="A44" s="17" t="s">
        <v>175</v>
      </c>
      <c r="C44" s="11">
        <v>0</v>
      </c>
      <c r="E44" s="35">
        <v>13084012</v>
      </c>
      <c r="G44" s="35">
        <v>0</v>
      </c>
      <c r="I44" s="35">
        <v>13084012</v>
      </c>
      <c r="K44" s="33">
        <v>-1E-4</v>
      </c>
      <c r="M44" s="11">
        <v>0</v>
      </c>
      <c r="O44" s="35">
        <v>13084012</v>
      </c>
      <c r="Q44" s="35">
        <v>0</v>
      </c>
      <c r="S44" s="35">
        <v>13084012</v>
      </c>
      <c r="U44" s="33">
        <v>5.9999999999999995E-4</v>
      </c>
    </row>
    <row r="45" spans="1:21" s="17" customFormat="1" ht="18.75" x14ac:dyDescent="0.25">
      <c r="A45" s="17" t="s">
        <v>123</v>
      </c>
      <c r="C45" s="11">
        <v>0</v>
      </c>
      <c r="E45" s="35">
        <v>4211980891</v>
      </c>
      <c r="G45" s="35">
        <v>0</v>
      </c>
      <c r="I45" s="35">
        <v>4211980891</v>
      </c>
      <c r="K45" s="33">
        <v>-3.09E-2</v>
      </c>
      <c r="M45" s="11">
        <v>0</v>
      </c>
      <c r="O45" s="35">
        <v>19711705516</v>
      </c>
      <c r="Q45" s="35">
        <v>0</v>
      </c>
      <c r="S45" s="35">
        <v>19711705516</v>
      </c>
      <c r="U45" s="33">
        <v>0.91639999999999999</v>
      </c>
    </row>
    <row r="46" spans="1:21" s="17" customFormat="1" ht="18.75" x14ac:dyDescent="0.25">
      <c r="A46" s="17" t="s">
        <v>174</v>
      </c>
      <c r="C46" s="11">
        <v>0</v>
      </c>
      <c r="E46" s="35">
        <v>-112779754</v>
      </c>
      <c r="G46" s="35">
        <v>0</v>
      </c>
      <c r="I46" s="35">
        <v>-112779754</v>
      </c>
      <c r="K46" s="33">
        <v>8.0000000000000004E-4</v>
      </c>
      <c r="M46" s="11">
        <v>0</v>
      </c>
      <c r="O46" s="35">
        <v>-112779754</v>
      </c>
      <c r="Q46" s="35">
        <v>0</v>
      </c>
      <c r="S46" s="35">
        <v>-112779754</v>
      </c>
      <c r="U46" s="33">
        <v>-5.1999999999999998E-3</v>
      </c>
    </row>
    <row r="47" spans="1:21" s="17" customFormat="1" ht="18.75" x14ac:dyDescent="0.25">
      <c r="A47" s="17" t="s">
        <v>113</v>
      </c>
      <c r="C47" s="11">
        <v>0</v>
      </c>
      <c r="E47" s="35">
        <v>-6297824334</v>
      </c>
      <c r="G47" s="35">
        <v>0</v>
      </c>
      <c r="I47" s="35">
        <v>-6297824334</v>
      </c>
      <c r="K47" s="33">
        <v>4.6199999999999998E-2</v>
      </c>
      <c r="M47" s="11">
        <v>0</v>
      </c>
      <c r="O47" s="35">
        <v>-8416314442</v>
      </c>
      <c r="Q47" s="35">
        <v>0</v>
      </c>
      <c r="S47" s="35">
        <v>-8416314442</v>
      </c>
      <c r="U47" s="33">
        <v>-0.39129999999999998</v>
      </c>
    </row>
    <row r="48" spans="1:21" s="17" customFormat="1" ht="18.75" x14ac:dyDescent="0.25">
      <c r="A48" s="17" t="s">
        <v>139</v>
      </c>
      <c r="C48" s="11">
        <v>0</v>
      </c>
      <c r="E48" s="35">
        <v>-8795354400</v>
      </c>
      <c r="G48" s="35">
        <v>0</v>
      </c>
      <c r="I48" s="35">
        <v>-8795354400</v>
      </c>
      <c r="K48" s="33">
        <v>6.4600000000000005E-2</v>
      </c>
      <c r="M48" s="11">
        <v>0</v>
      </c>
      <c r="O48" s="35">
        <v>-25272727200</v>
      </c>
      <c r="Q48" s="35">
        <v>0</v>
      </c>
      <c r="S48" s="35">
        <v>-25272727200</v>
      </c>
      <c r="U48" s="33">
        <v>-1.1749000000000001</v>
      </c>
    </row>
    <row r="49" spans="1:21" s="17" customFormat="1" ht="18.75" x14ac:dyDescent="0.25">
      <c r="A49" s="17" t="s">
        <v>92</v>
      </c>
      <c r="C49" s="11">
        <v>0</v>
      </c>
      <c r="E49" s="35">
        <v>17535042000</v>
      </c>
      <c r="G49" s="35">
        <v>0</v>
      </c>
      <c r="I49" s="35">
        <v>17535042000</v>
      </c>
      <c r="K49" s="33">
        <v>-0.12870000000000001</v>
      </c>
      <c r="M49" s="11">
        <v>0</v>
      </c>
      <c r="O49" s="35">
        <v>42137779500</v>
      </c>
      <c r="Q49" s="35">
        <v>0</v>
      </c>
      <c r="S49" s="35">
        <v>42137779500</v>
      </c>
      <c r="U49" s="33">
        <v>1.9589000000000001</v>
      </c>
    </row>
    <row r="50" spans="1:21" s="17" customFormat="1" ht="18.75" x14ac:dyDescent="0.25">
      <c r="A50" s="17" t="s">
        <v>122</v>
      </c>
      <c r="C50" s="11">
        <v>0</v>
      </c>
      <c r="E50" s="35">
        <v>-1733651131</v>
      </c>
      <c r="G50" s="35">
        <v>0</v>
      </c>
      <c r="I50" s="35">
        <v>-1733651131</v>
      </c>
      <c r="K50" s="33">
        <v>1.2699999999999999E-2</v>
      </c>
      <c r="M50" s="11">
        <v>0</v>
      </c>
      <c r="O50" s="35">
        <v>3985404903</v>
      </c>
      <c r="Q50" s="35">
        <v>0</v>
      </c>
      <c r="S50" s="35">
        <v>3985404903</v>
      </c>
      <c r="U50" s="33">
        <v>0.18529999999999999</v>
      </c>
    </row>
    <row r="51" spans="1:21" s="17" customFormat="1" ht="18.75" x14ac:dyDescent="0.25">
      <c r="A51" s="17" t="s">
        <v>121</v>
      </c>
      <c r="C51" s="11">
        <v>0</v>
      </c>
      <c r="E51" s="35">
        <v>-2118824881</v>
      </c>
      <c r="G51" s="35">
        <v>0</v>
      </c>
      <c r="I51" s="35">
        <v>-2118824881</v>
      </c>
      <c r="K51" s="33">
        <v>1.5599999999999999E-2</v>
      </c>
      <c r="M51" s="11">
        <v>0</v>
      </c>
      <c r="O51" s="35">
        <v>-605378537</v>
      </c>
      <c r="Q51" s="35">
        <v>0</v>
      </c>
      <c r="S51" s="35">
        <v>-605378537</v>
      </c>
      <c r="U51" s="33">
        <v>-2.81E-2</v>
      </c>
    </row>
    <row r="52" spans="1:21" s="17" customFormat="1" ht="18.75" x14ac:dyDescent="0.25">
      <c r="A52" s="17" t="s">
        <v>102</v>
      </c>
      <c r="C52" s="11">
        <v>0</v>
      </c>
      <c r="E52" s="35">
        <v>-489347096</v>
      </c>
      <c r="G52" s="35">
        <v>0</v>
      </c>
      <c r="I52" s="35">
        <v>-489347096</v>
      </c>
      <c r="K52" s="33">
        <v>3.5999999999999999E-3</v>
      </c>
      <c r="M52" s="11">
        <v>0</v>
      </c>
      <c r="O52" s="35">
        <v>-3526177609</v>
      </c>
      <c r="Q52" s="35">
        <v>0</v>
      </c>
      <c r="S52" s="35">
        <v>-3526177609</v>
      </c>
      <c r="U52" s="33">
        <v>-0.16389999999999999</v>
      </c>
    </row>
    <row r="53" spans="1:21" s="17" customFormat="1" ht="18.75" x14ac:dyDescent="0.25">
      <c r="A53" s="17" t="s">
        <v>93</v>
      </c>
      <c r="C53" s="11">
        <v>0</v>
      </c>
      <c r="E53" s="35">
        <v>10646275500</v>
      </c>
      <c r="G53" s="35">
        <v>0</v>
      </c>
      <c r="I53" s="35">
        <v>10646275500</v>
      </c>
      <c r="K53" s="33">
        <v>-7.8100000000000003E-2</v>
      </c>
      <c r="M53" s="11">
        <v>0</v>
      </c>
      <c r="O53" s="35">
        <v>8976271500</v>
      </c>
      <c r="Q53" s="35">
        <v>0</v>
      </c>
      <c r="S53" s="35">
        <v>8976271500</v>
      </c>
      <c r="U53" s="33">
        <v>0.4173</v>
      </c>
    </row>
    <row r="54" spans="1:21" s="17" customFormat="1" ht="18.75" x14ac:dyDescent="0.25">
      <c r="A54" s="17" t="s">
        <v>70</v>
      </c>
      <c r="C54" s="11">
        <v>0</v>
      </c>
      <c r="E54" s="35">
        <v>1612525990</v>
      </c>
      <c r="G54" s="35">
        <v>0</v>
      </c>
      <c r="I54" s="35">
        <v>1612525990</v>
      </c>
      <c r="K54" s="33">
        <v>-1.18E-2</v>
      </c>
      <c r="M54" s="11">
        <v>0</v>
      </c>
      <c r="O54" s="35">
        <v>29417901391</v>
      </c>
      <c r="Q54" s="35">
        <v>0</v>
      </c>
      <c r="S54" s="35">
        <v>29417901391</v>
      </c>
      <c r="U54" s="33">
        <v>1.3675999999999999</v>
      </c>
    </row>
    <row r="55" spans="1:21" s="17" customFormat="1" ht="18.75" x14ac:dyDescent="0.25">
      <c r="A55" s="17" t="s">
        <v>153</v>
      </c>
      <c r="C55" s="11">
        <v>0</v>
      </c>
      <c r="E55" s="35">
        <v>-4378266315</v>
      </c>
      <c r="G55" s="35">
        <v>0</v>
      </c>
      <c r="I55" s="35">
        <v>-4378266315</v>
      </c>
      <c r="K55" s="33">
        <v>3.2099999999999997E-2</v>
      </c>
      <c r="M55" s="11">
        <v>0</v>
      </c>
      <c r="O55" s="35">
        <v>673579434</v>
      </c>
      <c r="Q55" s="35">
        <v>0</v>
      </c>
      <c r="S55" s="35">
        <v>673579434</v>
      </c>
      <c r="U55" s="33">
        <v>3.1300000000000001E-2</v>
      </c>
    </row>
    <row r="56" spans="1:21" s="17" customFormat="1" ht="18.75" x14ac:dyDescent="0.25">
      <c r="A56" s="17" t="s">
        <v>132</v>
      </c>
      <c r="C56" s="11">
        <v>0</v>
      </c>
      <c r="E56" s="35">
        <v>0</v>
      </c>
      <c r="G56" s="35">
        <v>0</v>
      </c>
      <c r="I56" s="35">
        <v>0</v>
      </c>
      <c r="K56" s="33">
        <v>0</v>
      </c>
      <c r="M56" s="11">
        <v>0</v>
      </c>
      <c r="O56" s="35">
        <v>-3814407288</v>
      </c>
      <c r="Q56" s="35">
        <v>0</v>
      </c>
      <c r="S56" s="35">
        <v>-3814407288</v>
      </c>
      <c r="U56" s="33">
        <v>-0.17730000000000001</v>
      </c>
    </row>
    <row r="57" spans="1:21" s="17" customFormat="1" ht="18.75" x14ac:dyDescent="0.25">
      <c r="A57" s="17" t="s">
        <v>131</v>
      </c>
      <c r="C57" s="11">
        <v>0</v>
      </c>
      <c r="E57" s="35">
        <v>-4298110546</v>
      </c>
      <c r="G57" s="35">
        <v>0</v>
      </c>
      <c r="I57" s="35">
        <v>-4298110546</v>
      </c>
      <c r="K57" s="33">
        <v>3.15E-2</v>
      </c>
      <c r="M57" s="11">
        <v>0</v>
      </c>
      <c r="O57" s="35">
        <v>-12208462937</v>
      </c>
      <c r="Q57" s="35">
        <v>0</v>
      </c>
      <c r="S57" s="35">
        <v>-12208462937</v>
      </c>
      <c r="U57" s="33">
        <v>-0.56759999999999999</v>
      </c>
    </row>
    <row r="58" spans="1:21" s="17" customFormat="1" ht="18.75" x14ac:dyDescent="0.25">
      <c r="A58" s="17" t="s">
        <v>146</v>
      </c>
      <c r="C58" s="11">
        <v>0</v>
      </c>
      <c r="E58" s="35">
        <v>-1577259135</v>
      </c>
      <c r="G58" s="35">
        <v>0</v>
      </c>
      <c r="I58" s="35">
        <v>-1577259135</v>
      </c>
      <c r="K58" s="33">
        <v>1.1599999999999999E-2</v>
      </c>
      <c r="M58" s="11">
        <v>0</v>
      </c>
      <c r="O58" s="35">
        <v>4609509255</v>
      </c>
      <c r="Q58" s="35">
        <v>0</v>
      </c>
      <c r="S58" s="35">
        <v>4609509255</v>
      </c>
      <c r="U58" s="33">
        <v>0.21429999999999999</v>
      </c>
    </row>
    <row r="59" spans="1:21" s="17" customFormat="1" ht="18.75" x14ac:dyDescent="0.25">
      <c r="A59" s="17" t="s">
        <v>99</v>
      </c>
      <c r="C59" s="11">
        <v>0</v>
      </c>
      <c r="E59" s="35">
        <v>-73393494</v>
      </c>
      <c r="G59" s="35">
        <v>0</v>
      </c>
      <c r="I59" s="35">
        <v>-73393494</v>
      </c>
      <c r="K59" s="33">
        <v>5.0000000000000001E-4</v>
      </c>
      <c r="M59" s="11">
        <v>0</v>
      </c>
      <c r="O59" s="35">
        <v>-866043239</v>
      </c>
      <c r="Q59" s="35">
        <v>0</v>
      </c>
      <c r="S59" s="35">
        <v>-866043239</v>
      </c>
      <c r="U59" s="33">
        <v>-4.0300000000000002E-2</v>
      </c>
    </row>
    <row r="60" spans="1:21" s="17" customFormat="1" ht="18.75" x14ac:dyDescent="0.25">
      <c r="A60" s="17" t="s">
        <v>71</v>
      </c>
      <c r="C60" s="11">
        <v>0</v>
      </c>
      <c r="E60" s="35">
        <v>6361920000</v>
      </c>
      <c r="G60" s="35">
        <v>0</v>
      </c>
      <c r="I60" s="35">
        <v>6361920000</v>
      </c>
      <c r="K60" s="33">
        <v>-4.6699999999999998E-2</v>
      </c>
      <c r="M60" s="11">
        <v>0</v>
      </c>
      <c r="O60" s="35">
        <v>-7952400000</v>
      </c>
      <c r="Q60" s="35">
        <v>0</v>
      </c>
      <c r="S60" s="35">
        <v>-7952400000</v>
      </c>
      <c r="U60" s="33">
        <v>-0.36969999999999997</v>
      </c>
    </row>
    <row r="61" spans="1:21" s="17" customFormat="1" ht="18.75" x14ac:dyDescent="0.25">
      <c r="A61" s="17" t="s">
        <v>97</v>
      </c>
      <c r="C61" s="11">
        <v>0</v>
      </c>
      <c r="E61" s="35">
        <v>-3823568359</v>
      </c>
      <c r="G61" s="35">
        <v>0</v>
      </c>
      <c r="I61" s="35">
        <v>-3823568359</v>
      </c>
      <c r="K61" s="33">
        <v>2.81E-2</v>
      </c>
      <c r="M61" s="11">
        <v>0</v>
      </c>
      <c r="O61" s="35">
        <v>-6368876329</v>
      </c>
      <c r="Q61" s="35">
        <v>0</v>
      </c>
      <c r="S61" s="35">
        <v>-6368876329</v>
      </c>
      <c r="U61" s="33">
        <v>-0.29609999999999997</v>
      </c>
    </row>
    <row r="62" spans="1:21" s="17" customFormat="1" ht="18.75" x14ac:dyDescent="0.25">
      <c r="A62" s="17" t="s">
        <v>156</v>
      </c>
      <c r="C62" s="11">
        <v>0</v>
      </c>
      <c r="E62" s="35">
        <v>2266434000</v>
      </c>
      <c r="G62" s="35">
        <v>0</v>
      </c>
      <c r="I62" s="35">
        <v>2266434000</v>
      </c>
      <c r="K62" s="33">
        <v>-1.66E-2</v>
      </c>
      <c r="M62" s="11">
        <v>0</v>
      </c>
      <c r="O62" s="35">
        <v>1416521250</v>
      </c>
      <c r="Q62" s="35">
        <v>0</v>
      </c>
      <c r="S62" s="35">
        <v>1416521250</v>
      </c>
      <c r="U62" s="33">
        <v>6.59E-2</v>
      </c>
    </row>
    <row r="63" spans="1:21" s="17" customFormat="1" ht="18.75" x14ac:dyDescent="0.25">
      <c r="A63" s="17" t="s">
        <v>134</v>
      </c>
      <c r="C63" s="11">
        <v>0</v>
      </c>
      <c r="E63" s="35">
        <v>-3302087775</v>
      </c>
      <c r="G63" s="35">
        <v>0</v>
      </c>
      <c r="I63" s="35">
        <v>-3302087775</v>
      </c>
      <c r="K63" s="33">
        <v>2.4199999999999999E-2</v>
      </c>
      <c r="M63" s="11">
        <v>0</v>
      </c>
      <c r="O63" s="35">
        <v>-8255219439</v>
      </c>
      <c r="Q63" s="35">
        <v>0</v>
      </c>
      <c r="S63" s="35">
        <v>-8255219439</v>
      </c>
      <c r="U63" s="33">
        <v>-0.38379999999999997</v>
      </c>
    </row>
    <row r="64" spans="1:21" s="17" customFormat="1" ht="18.75" x14ac:dyDescent="0.25">
      <c r="A64" s="17" t="s">
        <v>135</v>
      </c>
      <c r="C64" s="11">
        <v>0</v>
      </c>
      <c r="E64" s="35">
        <v>-4943907675</v>
      </c>
      <c r="G64" s="35">
        <v>0</v>
      </c>
      <c r="I64" s="35">
        <v>-4943907675</v>
      </c>
      <c r="K64" s="33">
        <v>3.6299999999999999E-2</v>
      </c>
      <c r="M64" s="11">
        <v>0</v>
      </c>
      <c r="O64" s="35">
        <v>-5114387250</v>
      </c>
      <c r="Q64" s="35">
        <v>0</v>
      </c>
      <c r="S64" s="35">
        <v>-5114387250</v>
      </c>
      <c r="U64" s="33">
        <v>-0.23780000000000001</v>
      </c>
    </row>
    <row r="65" spans="1:21" s="17" customFormat="1" ht="18.75" x14ac:dyDescent="0.25">
      <c r="A65" s="17" t="s">
        <v>124</v>
      </c>
      <c r="C65" s="11">
        <v>0</v>
      </c>
      <c r="E65" s="35">
        <v>-5296298400</v>
      </c>
      <c r="G65" s="35">
        <v>0</v>
      </c>
      <c r="I65" s="35">
        <v>-5296298400</v>
      </c>
      <c r="K65" s="33">
        <v>3.8899999999999997E-2</v>
      </c>
      <c r="M65" s="11">
        <v>0</v>
      </c>
      <c r="O65" s="35">
        <v>508953600</v>
      </c>
      <c r="Q65" s="35">
        <v>0</v>
      </c>
      <c r="S65" s="35">
        <v>508953600</v>
      </c>
      <c r="U65" s="33">
        <v>2.3699999999999999E-2</v>
      </c>
    </row>
    <row r="66" spans="1:21" s="17" customFormat="1" ht="18.75" x14ac:dyDescent="0.25">
      <c r="A66" s="17" t="s">
        <v>145</v>
      </c>
      <c r="C66" s="11">
        <v>0</v>
      </c>
      <c r="E66" s="35">
        <v>939377250</v>
      </c>
      <c r="G66" s="35">
        <v>0</v>
      </c>
      <c r="I66" s="35">
        <v>939377250</v>
      </c>
      <c r="K66" s="33">
        <v>-6.8999999999999999E-3</v>
      </c>
      <c r="M66" s="11">
        <v>0</v>
      </c>
      <c r="O66" s="35">
        <v>-11809314000</v>
      </c>
      <c r="Q66" s="35">
        <v>0</v>
      </c>
      <c r="S66" s="35">
        <v>-11809314000</v>
      </c>
      <c r="U66" s="33">
        <v>-0.54900000000000004</v>
      </c>
    </row>
    <row r="67" spans="1:21" s="17" customFormat="1" ht="18.75" x14ac:dyDescent="0.25">
      <c r="A67" s="17" t="s">
        <v>100</v>
      </c>
      <c r="C67" s="11">
        <v>0</v>
      </c>
      <c r="E67" s="35">
        <v>6447408300</v>
      </c>
      <c r="G67" s="35">
        <v>0</v>
      </c>
      <c r="I67" s="35">
        <v>6447408300</v>
      </c>
      <c r="K67" s="33">
        <v>-4.7300000000000002E-2</v>
      </c>
      <c r="M67" s="11">
        <v>0</v>
      </c>
      <c r="O67" s="35">
        <v>891662850</v>
      </c>
      <c r="Q67" s="35">
        <v>0</v>
      </c>
      <c r="S67" s="35">
        <v>891662850</v>
      </c>
      <c r="U67" s="33">
        <v>4.1500000000000002E-2</v>
      </c>
    </row>
    <row r="68" spans="1:21" s="17" customFormat="1" ht="18.75" x14ac:dyDescent="0.25">
      <c r="A68" s="17" t="s">
        <v>101</v>
      </c>
      <c r="C68" s="11">
        <v>0</v>
      </c>
      <c r="E68" s="35">
        <v>-626251500</v>
      </c>
      <c r="G68" s="35">
        <v>0</v>
      </c>
      <c r="I68" s="35">
        <v>-626251500</v>
      </c>
      <c r="K68" s="33">
        <v>4.5999999999999999E-3</v>
      </c>
      <c r="M68" s="11">
        <v>0</v>
      </c>
      <c r="O68" s="35">
        <v>3006007200</v>
      </c>
      <c r="Q68" s="35">
        <v>0</v>
      </c>
      <c r="S68" s="35">
        <v>3006007200</v>
      </c>
      <c r="U68" s="33">
        <v>0.13969999999999999</v>
      </c>
    </row>
    <row r="69" spans="1:21" s="17" customFormat="1" ht="18.75" x14ac:dyDescent="0.25">
      <c r="A69" s="17" t="s">
        <v>142</v>
      </c>
      <c r="C69" s="11">
        <v>0</v>
      </c>
      <c r="E69" s="35">
        <v>-2522404568</v>
      </c>
      <c r="G69" s="35">
        <v>0</v>
      </c>
      <c r="I69" s="35">
        <v>-2522404568</v>
      </c>
      <c r="K69" s="33">
        <v>1.8499999999999999E-2</v>
      </c>
      <c r="M69" s="11">
        <v>0</v>
      </c>
      <c r="O69" s="35">
        <v>6890471017</v>
      </c>
      <c r="Q69" s="35">
        <v>0</v>
      </c>
      <c r="S69" s="35">
        <v>6890471017</v>
      </c>
      <c r="U69" s="33">
        <v>0.32029999999999997</v>
      </c>
    </row>
    <row r="70" spans="1:21" s="17" customFormat="1" ht="18.75" x14ac:dyDescent="0.25">
      <c r="A70" s="17" t="s">
        <v>168</v>
      </c>
      <c r="C70" s="11">
        <v>0</v>
      </c>
      <c r="E70" s="35">
        <v>-2483254253</v>
      </c>
      <c r="G70" s="35">
        <v>0</v>
      </c>
      <c r="I70" s="35">
        <v>-2483254253</v>
      </c>
      <c r="K70" s="33">
        <v>1.8200000000000001E-2</v>
      </c>
      <c r="M70" s="11">
        <v>0</v>
      </c>
      <c r="O70" s="35">
        <v>-1820744245</v>
      </c>
      <c r="Q70" s="35">
        <v>0</v>
      </c>
      <c r="S70" s="35">
        <v>-1820744245</v>
      </c>
      <c r="U70" s="33">
        <v>-8.4599999999999995E-2</v>
      </c>
    </row>
    <row r="71" spans="1:21" s="17" customFormat="1" ht="18.75" x14ac:dyDescent="0.25">
      <c r="A71" s="17" t="s">
        <v>140</v>
      </c>
      <c r="C71" s="11">
        <v>0</v>
      </c>
      <c r="E71" s="35">
        <v>-17552740423</v>
      </c>
      <c r="G71" s="35">
        <v>0</v>
      </c>
      <c r="I71" s="35">
        <v>-17552740423</v>
      </c>
      <c r="K71" s="33">
        <v>0.1288</v>
      </c>
      <c r="M71" s="11">
        <v>0</v>
      </c>
      <c r="O71" s="35">
        <v>-17883924204</v>
      </c>
      <c r="Q71" s="35">
        <v>0</v>
      </c>
      <c r="S71" s="35">
        <v>-17883924204</v>
      </c>
      <c r="U71" s="33">
        <v>-0.83140000000000003</v>
      </c>
    </row>
    <row r="72" spans="1:21" ht="19.5" thickBot="1" x14ac:dyDescent="0.3">
      <c r="A72" s="3" t="s">
        <v>12</v>
      </c>
      <c r="C72" s="13">
        <f>SUM(C4:C71)</f>
        <v>36119981585</v>
      </c>
      <c r="E72" s="36">
        <f>SUM(E4:E71)</f>
        <v>-184280166620</v>
      </c>
      <c r="G72" s="36">
        <f>SUM(G4:G71)</f>
        <v>-3186922983</v>
      </c>
      <c r="I72" s="36">
        <f>SUM(I4:I71)</f>
        <v>-151347108018</v>
      </c>
      <c r="K72" s="34">
        <f>SUM(K4:K71)</f>
        <v>1.1107999999999998</v>
      </c>
      <c r="M72" s="3">
        <f>SUM(M4:M71)</f>
        <v>66557546601</v>
      </c>
      <c r="O72" s="36">
        <f>SUM(O4:O71)</f>
        <v>-103309180410</v>
      </c>
      <c r="Q72" s="36">
        <f>SUM(Q4:Q71)</f>
        <v>19658178513</v>
      </c>
      <c r="S72" s="36">
        <f>SUM(S4:S71)</f>
        <v>-17093455296</v>
      </c>
      <c r="U72" s="34">
        <f>SUM(U4:U71)</f>
        <v>-0.7949000000000005</v>
      </c>
    </row>
    <row r="73" spans="1:21" ht="19.5" thickTop="1" x14ac:dyDescent="0.25">
      <c r="C73" s="25"/>
      <c r="E73" s="4"/>
      <c r="G73" s="4"/>
      <c r="I73" s="4"/>
      <c r="K73" s="4"/>
      <c r="M73" s="4"/>
      <c r="O73" s="4"/>
      <c r="Q73" s="4"/>
      <c r="S73" s="4"/>
      <c r="U73" s="4"/>
    </row>
    <row r="85" spans="1:1" x14ac:dyDescent="0.25">
      <c r="A85" s="12" t="s">
        <v>105</v>
      </c>
    </row>
    <row r="90" spans="1:1" ht="27" customHeight="1" x14ac:dyDescent="0.25"/>
  </sheetData>
  <mergeCells count="3">
    <mergeCell ref="A1:U1"/>
    <mergeCell ref="C2:K2"/>
    <mergeCell ref="M2:U2"/>
  </mergeCells>
  <pageMargins left="0.39370078740157483" right="0.39370078740157483" top="0.86614173228346458" bottom="0.27559055118110237" header="0" footer="0"/>
  <pageSetup paperSize="9" scale="67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1403/01/31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S13"/>
  <sheetViews>
    <sheetView rightToLeft="1" zoomScaleNormal="100" workbookViewId="0">
      <selection activeCell="G14" sqref="G14"/>
    </sheetView>
  </sheetViews>
  <sheetFormatPr defaultRowHeight="18" x14ac:dyDescent="0.45"/>
  <cols>
    <col min="1" max="1" width="15.28515625" style="1" customWidth="1"/>
    <col min="2" max="2" width="1.42578125" style="1" customWidth="1"/>
    <col min="3" max="3" width="14.42578125" style="1" bestFit="1" customWidth="1"/>
    <col min="4" max="4" width="1.42578125" style="1" customWidth="1"/>
    <col min="5" max="5" width="15.42578125" style="1" bestFit="1" customWidth="1"/>
    <col min="6" max="6" width="1.42578125" style="1" customWidth="1"/>
    <col min="7" max="7" width="14" style="1" customWidth="1"/>
    <col min="8" max="8" width="1.42578125" style="1" customWidth="1"/>
    <col min="9" max="9" width="14.5703125" style="1" bestFit="1" customWidth="1"/>
    <col min="10" max="10" width="16" style="1" customWidth="1"/>
    <col min="11" max="11" width="1.5703125" style="1" customWidth="1"/>
    <col min="12" max="12" width="16" style="1" customWidth="1"/>
    <col min="13" max="13" width="1.5703125" style="1" customWidth="1"/>
    <col min="14" max="14" width="16" style="1" customWidth="1"/>
    <col min="15" max="15" width="1.5703125" style="1" customWidth="1"/>
    <col min="16" max="16" width="16" style="1" customWidth="1"/>
    <col min="17" max="17" width="1.5703125" style="1" customWidth="1"/>
    <col min="18" max="19" width="14.85546875" style="1" customWidth="1"/>
    <col min="20" max="16384" width="9.140625" style="1"/>
  </cols>
  <sheetData>
    <row r="1" spans="1:19" ht="20.100000000000001" customHeight="1" x14ac:dyDescent="0.45">
      <c r="A1" s="69" t="s">
        <v>73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9" ht="20.100000000000001" customHeight="1" x14ac:dyDescent="0.45">
      <c r="A2" s="69" t="s">
        <v>40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9" ht="20.100000000000001" customHeight="1" x14ac:dyDescent="0.45">
      <c r="A3" s="69" t="s">
        <v>173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5" spans="1:19" ht="21" x14ac:dyDescent="0.45">
      <c r="A5" s="72" t="s">
        <v>197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</row>
    <row r="7" spans="1:19" ht="21" x14ac:dyDescent="0.45">
      <c r="C7" s="87" t="s">
        <v>194</v>
      </c>
      <c r="D7" s="87"/>
      <c r="E7" s="87"/>
      <c r="F7" s="87"/>
      <c r="G7" s="87"/>
      <c r="H7" s="87"/>
      <c r="I7" s="87"/>
      <c r="J7" s="87"/>
      <c r="L7" s="87" t="s">
        <v>195</v>
      </c>
      <c r="M7" s="87"/>
      <c r="N7" s="87"/>
      <c r="O7" s="87"/>
      <c r="P7" s="87"/>
      <c r="Q7" s="87"/>
      <c r="R7" s="87"/>
      <c r="S7" s="87"/>
    </row>
    <row r="8" spans="1:19" ht="18.75" thickBot="1" x14ac:dyDescent="0.5"/>
    <row r="9" spans="1:19" x14ac:dyDescent="0.45">
      <c r="A9" s="82" t="s">
        <v>198</v>
      </c>
      <c r="B9" s="86"/>
      <c r="C9" s="82" t="s">
        <v>199</v>
      </c>
      <c r="D9" s="85"/>
      <c r="E9" s="82" t="s">
        <v>104</v>
      </c>
      <c r="F9" s="85"/>
      <c r="G9" s="82" t="s">
        <v>181</v>
      </c>
      <c r="H9" s="85"/>
      <c r="I9" s="82" t="s">
        <v>182</v>
      </c>
      <c r="J9" s="82"/>
      <c r="K9" s="86"/>
      <c r="L9" s="82" t="s">
        <v>199</v>
      </c>
      <c r="M9" s="85"/>
      <c r="N9" s="82" t="s">
        <v>104</v>
      </c>
      <c r="O9" s="85"/>
      <c r="P9" s="82" t="s">
        <v>181</v>
      </c>
      <c r="Q9" s="85"/>
      <c r="R9" s="82" t="s">
        <v>182</v>
      </c>
      <c r="S9" s="82"/>
    </row>
    <row r="10" spans="1:19" ht="18.75" thickBot="1" x14ac:dyDescent="0.5">
      <c r="A10" s="83"/>
      <c r="B10" s="86"/>
      <c r="C10" s="83"/>
      <c r="D10" s="86"/>
      <c r="E10" s="83"/>
      <c r="F10" s="86"/>
      <c r="G10" s="83"/>
      <c r="H10" s="86"/>
      <c r="I10" s="84"/>
      <c r="J10" s="84"/>
      <c r="K10" s="86"/>
      <c r="L10" s="83"/>
      <c r="M10" s="86"/>
      <c r="N10" s="83"/>
      <c r="O10" s="86"/>
      <c r="P10" s="83"/>
      <c r="Q10" s="86"/>
      <c r="R10" s="84"/>
      <c r="S10" s="84"/>
    </row>
    <row r="11" spans="1:19" ht="49.5" customHeight="1" thickBot="1" x14ac:dyDescent="0.5">
      <c r="A11" s="84"/>
      <c r="B11" s="86"/>
      <c r="C11" s="84"/>
      <c r="D11" s="86"/>
      <c r="E11" s="84"/>
      <c r="F11" s="86"/>
      <c r="G11" s="84"/>
      <c r="H11" s="86"/>
      <c r="I11" s="43" t="s">
        <v>183</v>
      </c>
      <c r="J11" s="43" t="s">
        <v>184</v>
      </c>
      <c r="K11" s="86"/>
      <c r="L11" s="84"/>
      <c r="M11" s="86"/>
      <c r="N11" s="84"/>
      <c r="O11" s="86"/>
      <c r="P11" s="84"/>
      <c r="Q11" s="86"/>
      <c r="R11" s="43" t="s">
        <v>183</v>
      </c>
      <c r="S11" s="43" t="s">
        <v>184</v>
      </c>
    </row>
    <row r="12" spans="1:19" ht="49.5" customHeight="1" x14ac:dyDescent="0.45">
      <c r="A12" s="44"/>
      <c r="B12" s="42"/>
      <c r="C12" s="45">
        <v>0</v>
      </c>
      <c r="D12" s="42"/>
      <c r="E12" s="45">
        <v>0</v>
      </c>
      <c r="F12" s="42"/>
      <c r="G12" s="45">
        <v>0</v>
      </c>
      <c r="H12" s="42"/>
      <c r="I12" s="45">
        <v>0</v>
      </c>
      <c r="J12" s="46">
        <v>0</v>
      </c>
      <c r="K12" s="42"/>
      <c r="L12" s="45">
        <v>0</v>
      </c>
      <c r="M12" s="42"/>
      <c r="N12" s="45">
        <v>0</v>
      </c>
      <c r="O12" s="42"/>
      <c r="P12" s="45">
        <v>0</v>
      </c>
      <c r="Q12" s="42"/>
      <c r="R12" s="45">
        <v>0</v>
      </c>
      <c r="S12" s="45">
        <v>0</v>
      </c>
    </row>
    <row r="13" spans="1:19" ht="49.5" customHeight="1" thickBot="1" x14ac:dyDescent="0.5">
      <c r="A13" s="45" t="s">
        <v>182</v>
      </c>
      <c r="B13" s="42"/>
      <c r="C13" s="47">
        <f>SUM(C12)</f>
        <v>0</v>
      </c>
      <c r="D13" s="42"/>
      <c r="E13" s="47">
        <f>SUM(E12)</f>
        <v>0</v>
      </c>
      <c r="F13" s="42"/>
      <c r="G13" s="47">
        <f>SUM(G12)</f>
        <v>0</v>
      </c>
      <c r="H13" s="42"/>
      <c r="I13" s="47">
        <f>SUM(I12)</f>
        <v>0</v>
      </c>
      <c r="J13" s="47">
        <f>SUM(J12)</f>
        <v>0</v>
      </c>
      <c r="K13" s="42"/>
      <c r="L13" s="47">
        <f>SUM(L12)</f>
        <v>0</v>
      </c>
      <c r="M13" s="42"/>
      <c r="N13" s="47">
        <f>SUM(N12)</f>
        <v>0</v>
      </c>
      <c r="O13" s="42"/>
      <c r="P13" s="47">
        <f>SUM(P12)</f>
        <v>0</v>
      </c>
      <c r="Q13" s="42"/>
      <c r="R13" s="47">
        <f>SUM(R12)</f>
        <v>0</v>
      </c>
      <c r="S13" s="47">
        <f>SUM(S12)</f>
        <v>0</v>
      </c>
    </row>
  </sheetData>
  <mergeCells count="23">
    <mergeCell ref="A9:A11"/>
    <mergeCell ref="B9:B11"/>
    <mergeCell ref="D9:D11"/>
    <mergeCell ref="A1:Q1"/>
    <mergeCell ref="A2:Q2"/>
    <mergeCell ref="A3:Q3"/>
    <mergeCell ref="A5:Q5"/>
    <mergeCell ref="L7:S7"/>
    <mergeCell ref="C7:J7"/>
    <mergeCell ref="Q9:Q11"/>
    <mergeCell ref="R9:S10"/>
    <mergeCell ref="C9:C11"/>
    <mergeCell ref="E9:E11"/>
    <mergeCell ref="G9:G11"/>
    <mergeCell ref="L9:L11"/>
    <mergeCell ref="N9:N11"/>
    <mergeCell ref="P9:P11"/>
    <mergeCell ref="M9:M11"/>
    <mergeCell ref="O9:O11"/>
    <mergeCell ref="F9:F11"/>
    <mergeCell ref="H9:H11"/>
    <mergeCell ref="I9:J10"/>
    <mergeCell ref="K9:K11"/>
  </mergeCells>
  <pageMargins left="0.51181102362204722" right="0.51181102362204722" top="0.74803149606299213" bottom="0.74803149606299213" header="0.31496062992125984" footer="0.31496062992125984"/>
  <pageSetup paperSize="9" scale="8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11"/>
  <sheetViews>
    <sheetView rightToLeft="1" workbookViewId="0">
      <selection sqref="A1:Q16"/>
    </sheetView>
  </sheetViews>
  <sheetFormatPr defaultRowHeight="18" x14ac:dyDescent="0.45"/>
  <cols>
    <col min="1" max="1" width="33.85546875" style="1" bestFit="1" customWidth="1"/>
    <col min="2" max="2" width="1.42578125" style="1" customWidth="1"/>
    <col min="3" max="3" width="15.7109375" style="1" bestFit="1" customWidth="1"/>
    <col min="4" max="4" width="1.42578125" style="1" customWidth="1"/>
    <col min="5" max="5" width="11.7109375" style="1" bestFit="1" customWidth="1"/>
    <col min="6" max="6" width="1.42578125" style="1" customWidth="1"/>
    <col min="7" max="7" width="15.42578125" style="1" bestFit="1" customWidth="1"/>
    <col min="8" max="8" width="1.42578125" style="1" customWidth="1"/>
    <col min="9" max="9" width="11.28515625" style="1" customWidth="1"/>
    <col min="10" max="10" width="1.42578125" style="1" customWidth="1"/>
    <col min="11" max="11" width="15.7109375" style="1" bestFit="1" customWidth="1"/>
    <col min="12" max="12" width="1.42578125" style="1" customWidth="1"/>
    <col min="13" max="13" width="11.7109375" style="1" bestFit="1" customWidth="1"/>
    <col min="14" max="14" width="1.42578125" style="1" customWidth="1"/>
    <col min="15" max="15" width="15.42578125" style="1" bestFit="1" customWidth="1"/>
    <col min="16" max="16" width="1.42578125" style="1" customWidth="1"/>
    <col min="17" max="17" width="12.42578125" style="1" customWidth="1"/>
    <col min="18" max="16384" width="9.140625" style="1"/>
  </cols>
  <sheetData>
    <row r="1" spans="1:17" ht="20.100000000000001" customHeight="1" x14ac:dyDescent="0.45">
      <c r="A1" s="69" t="s">
        <v>73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7" ht="20.100000000000001" customHeight="1" x14ac:dyDescent="0.45">
      <c r="A2" s="69" t="s">
        <v>40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7" ht="20.100000000000001" customHeight="1" x14ac:dyDescent="0.45">
      <c r="A3" s="69" t="s">
        <v>173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5" spans="1:17" ht="21" x14ac:dyDescent="0.45">
      <c r="A5" s="72" t="s">
        <v>196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7" spans="1:17" ht="21" x14ac:dyDescent="0.45">
      <c r="C7" s="78" t="s">
        <v>194</v>
      </c>
      <c r="D7" s="78"/>
      <c r="E7" s="78"/>
      <c r="F7" s="78"/>
      <c r="G7" s="78"/>
      <c r="H7" s="78"/>
      <c r="I7" s="78"/>
      <c r="K7" s="78" t="s">
        <v>195</v>
      </c>
      <c r="L7" s="78"/>
      <c r="M7" s="78"/>
      <c r="N7" s="78"/>
      <c r="O7" s="78"/>
      <c r="P7" s="78"/>
      <c r="Q7" s="78"/>
    </row>
    <row r="8" spans="1:17" ht="21" x14ac:dyDescent="0.45">
      <c r="A8" s="21" t="s">
        <v>41</v>
      </c>
      <c r="C8" s="41" t="s">
        <v>48</v>
      </c>
      <c r="E8" s="41" t="s">
        <v>47</v>
      </c>
      <c r="G8" s="41" t="s">
        <v>49</v>
      </c>
      <c r="I8" s="41" t="s">
        <v>182</v>
      </c>
      <c r="K8" s="8" t="s">
        <v>48</v>
      </c>
      <c r="M8" s="8" t="s">
        <v>47</v>
      </c>
      <c r="O8" s="8" t="s">
        <v>49</v>
      </c>
      <c r="Q8" s="8" t="s">
        <v>182</v>
      </c>
    </row>
    <row r="9" spans="1:17" s="17" customFormat="1" ht="18.75" x14ac:dyDescent="0.25">
      <c r="C9" s="35">
        <v>0</v>
      </c>
      <c r="E9" s="35">
        <v>0</v>
      </c>
      <c r="G9" s="35">
        <v>0</v>
      </c>
      <c r="I9" s="35">
        <v>0</v>
      </c>
      <c r="K9" s="35">
        <v>0</v>
      </c>
      <c r="M9" s="35">
        <v>0</v>
      </c>
      <c r="O9" s="35">
        <v>0</v>
      </c>
      <c r="Q9" s="35">
        <v>0</v>
      </c>
    </row>
    <row r="10" spans="1:17" ht="19.5" thickBot="1" x14ac:dyDescent="0.5">
      <c r="A10" s="3" t="s">
        <v>12</v>
      </c>
      <c r="C10" s="36">
        <f>SUM(C9:C9)</f>
        <v>0</v>
      </c>
      <c r="E10" s="36">
        <f>SUM(E9:E9)</f>
        <v>0</v>
      </c>
      <c r="G10" s="36">
        <f>SUM(G9:G9)</f>
        <v>0</v>
      </c>
      <c r="I10" s="36">
        <f>SUM(I9:I9)</f>
        <v>0</v>
      </c>
      <c r="K10" s="36">
        <f>SUM(K9:K9)</f>
        <v>0</v>
      </c>
      <c r="M10" s="36">
        <f>SUM(M9:M9)</f>
        <v>0</v>
      </c>
      <c r="O10" s="36">
        <f>SUM(O9:O9)</f>
        <v>0</v>
      </c>
      <c r="Q10" s="36">
        <f>SUM(Q9:Q9)</f>
        <v>0</v>
      </c>
    </row>
    <row r="11" spans="1:17" ht="19.5" thickTop="1" x14ac:dyDescent="0.45">
      <c r="C11" s="4"/>
      <c r="E11" s="4"/>
      <c r="G11" s="4"/>
      <c r="K11" s="4"/>
      <c r="M11" s="4"/>
      <c r="O11" s="4"/>
    </row>
  </sheetData>
  <mergeCells count="6">
    <mergeCell ref="A1:O1"/>
    <mergeCell ref="A2:O2"/>
    <mergeCell ref="A3:O3"/>
    <mergeCell ref="A5:O5"/>
    <mergeCell ref="K7:Q7"/>
    <mergeCell ref="C7:I7"/>
  </mergeCells>
  <pageMargins left="0.7" right="0.7" top="0.75" bottom="0.75" header="0.3" footer="0.3"/>
  <pageSetup paperSize="9" scale="7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26"/>
  <sheetViews>
    <sheetView rightToLeft="1" workbookViewId="0">
      <selection activeCell="E23" sqref="E23"/>
    </sheetView>
  </sheetViews>
  <sheetFormatPr defaultRowHeight="18" x14ac:dyDescent="0.45"/>
  <cols>
    <col min="1" max="1" width="33.85546875" style="1" bestFit="1" customWidth="1"/>
    <col min="2" max="2" width="1.42578125" style="1" customWidth="1"/>
    <col min="3" max="3" width="23.140625" style="1" bestFit="1" customWidth="1"/>
    <col min="4" max="4" width="1.42578125" style="1" customWidth="1"/>
    <col min="5" max="5" width="16.140625" style="1" bestFit="1" customWidth="1"/>
    <col min="6" max="6" width="1.42578125" style="1" customWidth="1"/>
    <col min="7" max="7" width="9.42578125" style="1" bestFit="1" customWidth="1"/>
    <col min="8" max="8" width="1.42578125" style="1" customWidth="1"/>
    <col min="9" max="9" width="18.7109375" style="1" customWidth="1"/>
    <col min="10" max="10" width="1.42578125" style="1" customWidth="1"/>
    <col min="11" max="11" width="14.85546875" style="1" customWidth="1"/>
    <col min="12" max="16384" width="9.140625" style="1"/>
  </cols>
  <sheetData>
    <row r="1" spans="1:11" ht="20.100000000000001" customHeight="1" x14ac:dyDescent="0.45">
      <c r="A1" s="69" t="s">
        <v>73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20.100000000000001" customHeight="1" x14ac:dyDescent="0.45">
      <c r="A2" s="69" t="s">
        <v>40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20.100000000000001" customHeight="1" x14ac:dyDescent="0.45">
      <c r="A3" s="69" t="s">
        <v>173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5" spans="1:11" ht="21" x14ac:dyDescent="0.45">
      <c r="A5" s="63" t="s">
        <v>200</v>
      </c>
      <c r="B5" s="62"/>
      <c r="C5" s="62"/>
      <c r="D5" s="62"/>
      <c r="E5" s="62"/>
      <c r="F5" s="62"/>
      <c r="G5" s="62"/>
      <c r="H5" s="62"/>
      <c r="I5" s="62"/>
      <c r="J5" s="62"/>
      <c r="K5" s="62"/>
    </row>
    <row r="7" spans="1:11" ht="21" x14ac:dyDescent="0.45">
      <c r="A7" s="64" t="s">
        <v>60</v>
      </c>
      <c r="B7" s="65"/>
      <c r="C7" s="65"/>
      <c r="E7" s="64" t="s">
        <v>194</v>
      </c>
      <c r="F7" s="65"/>
      <c r="G7" s="65"/>
      <c r="I7" s="64" t="s">
        <v>195</v>
      </c>
      <c r="J7" s="65"/>
      <c r="K7" s="65"/>
    </row>
    <row r="8" spans="1:11" ht="39" x14ac:dyDescent="0.45">
      <c r="A8" s="8" t="s">
        <v>61</v>
      </c>
      <c r="C8" s="8" t="s">
        <v>35</v>
      </c>
      <c r="E8" s="20" t="s">
        <v>103</v>
      </c>
      <c r="G8" s="29" t="s">
        <v>63</v>
      </c>
      <c r="I8" s="20" t="s">
        <v>62</v>
      </c>
      <c r="K8" s="29" t="s">
        <v>63</v>
      </c>
    </row>
    <row r="9" spans="1:11" s="17" customFormat="1" ht="18.75" x14ac:dyDescent="0.25">
      <c r="A9" s="17" t="s">
        <v>107</v>
      </c>
      <c r="C9" s="17" t="s">
        <v>80</v>
      </c>
      <c r="E9" s="11">
        <v>424657533</v>
      </c>
      <c r="G9" s="23">
        <f>E9/$E$23</f>
        <v>3.5152227152890389E-2</v>
      </c>
      <c r="I9" s="11">
        <v>1232876709</v>
      </c>
      <c r="K9" s="23">
        <f>I9/$I$23</f>
        <v>3.3957535535813592E-2</v>
      </c>
    </row>
    <row r="10" spans="1:11" s="17" customFormat="1" ht="18.75" x14ac:dyDescent="0.25">
      <c r="A10" s="17" t="s">
        <v>74</v>
      </c>
      <c r="C10" s="17" t="s">
        <v>75</v>
      </c>
      <c r="E10" s="11">
        <v>133680</v>
      </c>
      <c r="G10" s="23">
        <f t="shared" ref="G10:G22" si="0">E10/$E$23</f>
        <v>1.1065739709363373E-5</v>
      </c>
      <c r="I10" s="11">
        <v>1360037</v>
      </c>
      <c r="K10" s="23">
        <f t="shared" ref="K10:K22" si="1">I10/$I$23</f>
        <v>3.7459953960020273E-5</v>
      </c>
    </row>
    <row r="11" spans="1:11" s="17" customFormat="1" ht="18.75" x14ac:dyDescent="0.25">
      <c r="A11" s="17" t="s">
        <v>76</v>
      </c>
      <c r="C11" s="17" t="s">
        <v>77</v>
      </c>
      <c r="E11" s="11">
        <v>710703</v>
      </c>
      <c r="G11" s="23">
        <f t="shared" si="0"/>
        <v>5.8830448897843184E-5</v>
      </c>
      <c r="I11" s="11">
        <v>2175785</v>
      </c>
      <c r="K11" s="23">
        <f t="shared" si="1"/>
        <v>5.9928373953725305E-5</v>
      </c>
    </row>
    <row r="12" spans="1:11" s="17" customFormat="1" ht="18.75" x14ac:dyDescent="0.25">
      <c r="A12" s="17" t="s">
        <v>78</v>
      </c>
      <c r="C12" s="17" t="s">
        <v>79</v>
      </c>
      <c r="E12" s="11">
        <v>68768</v>
      </c>
      <c r="G12" s="23">
        <f t="shared" si="0"/>
        <v>5.6924655021955449E-6</v>
      </c>
      <c r="I12" s="11">
        <v>212580</v>
      </c>
      <c r="K12" s="23">
        <f t="shared" si="1"/>
        <v>5.8551620381071319E-6</v>
      </c>
    </row>
    <row r="13" spans="1:11" s="17" customFormat="1" ht="18.75" x14ac:dyDescent="0.25">
      <c r="A13" s="17" t="s">
        <v>108</v>
      </c>
      <c r="C13" s="17" t="s">
        <v>109</v>
      </c>
      <c r="E13" s="11">
        <v>2375491</v>
      </c>
      <c r="G13" s="23">
        <f t="shared" si="0"/>
        <v>1.966379794130409E-4</v>
      </c>
      <c r="I13" s="11">
        <v>7260291</v>
      </c>
      <c r="K13" s="23">
        <f t="shared" si="1"/>
        <v>1.9997262324212469E-4</v>
      </c>
    </row>
    <row r="14" spans="1:11" s="17" customFormat="1" ht="18.75" x14ac:dyDescent="0.25">
      <c r="A14" s="17" t="s">
        <v>110</v>
      </c>
      <c r="C14" s="17" t="s">
        <v>111</v>
      </c>
      <c r="E14" s="11">
        <v>2860495</v>
      </c>
      <c r="G14" s="23">
        <f t="shared" si="0"/>
        <v>2.3678555587922936E-4</v>
      </c>
      <c r="I14" s="11">
        <v>5757420</v>
      </c>
      <c r="K14" s="23">
        <f t="shared" si="1"/>
        <v>1.5857854464878523E-4</v>
      </c>
    </row>
    <row r="15" spans="1:11" s="17" customFormat="1" ht="18.75" x14ac:dyDescent="0.25">
      <c r="A15" s="17" t="s">
        <v>158</v>
      </c>
      <c r="C15" s="17" t="s">
        <v>160</v>
      </c>
      <c r="E15" s="11">
        <v>1037360641</v>
      </c>
      <c r="G15" s="23">
        <f t="shared" si="0"/>
        <v>8.5870458094287422E-2</v>
      </c>
      <c r="I15" s="11">
        <v>3978955147</v>
      </c>
      <c r="K15" s="23">
        <f t="shared" si="1"/>
        <v>0.10959369238896124</v>
      </c>
    </row>
    <row r="16" spans="1:11" s="17" customFormat="1" ht="18.75" x14ac:dyDescent="0.25">
      <c r="A16" s="17" t="s">
        <v>158</v>
      </c>
      <c r="C16" s="17" t="s">
        <v>161</v>
      </c>
      <c r="E16" s="11">
        <v>40473</v>
      </c>
      <c r="G16" s="23">
        <f t="shared" si="0"/>
        <v>3.3502669304089153E-6</v>
      </c>
      <c r="I16" s="11">
        <v>180008</v>
      </c>
      <c r="K16" s="23">
        <f t="shared" si="1"/>
        <v>4.9580205482904724E-6</v>
      </c>
    </row>
    <row r="17" spans="1:11" s="17" customFormat="1" ht="18.75" x14ac:dyDescent="0.25">
      <c r="A17" s="17" t="s">
        <v>159</v>
      </c>
      <c r="C17" s="17" t="s">
        <v>162</v>
      </c>
      <c r="E17" s="11">
        <v>135842</v>
      </c>
      <c r="G17" s="23">
        <f t="shared" si="0"/>
        <v>1.1244705368038146E-5</v>
      </c>
      <c r="I17" s="11">
        <v>387869</v>
      </c>
      <c r="K17" s="23">
        <f t="shared" si="1"/>
        <v>1.0683205591111936E-5</v>
      </c>
    </row>
    <row r="18" spans="1:11" s="17" customFormat="1" ht="18.75" x14ac:dyDescent="0.25">
      <c r="A18" s="17" t="s">
        <v>74</v>
      </c>
      <c r="C18" s="17" t="s">
        <v>163</v>
      </c>
      <c r="E18" s="11">
        <v>1983543674</v>
      </c>
      <c r="G18" s="23">
        <f t="shared" si="0"/>
        <v>0.16419343206641471</v>
      </c>
      <c r="I18" s="11">
        <v>5766009425</v>
      </c>
      <c r="K18" s="23">
        <f t="shared" si="1"/>
        <v>0.15881512605432277</v>
      </c>
    </row>
    <row r="19" spans="1:11" s="17" customFormat="1" ht="18.75" x14ac:dyDescent="0.25">
      <c r="A19" s="17" t="s">
        <v>159</v>
      </c>
      <c r="C19" s="17" t="s">
        <v>164</v>
      </c>
      <c r="E19" s="11">
        <v>1863714345</v>
      </c>
      <c r="G19" s="23">
        <f t="shared" si="0"/>
        <v>0.15427422078378702</v>
      </c>
      <c r="I19" s="11">
        <v>5492892425</v>
      </c>
      <c r="K19" s="23">
        <f t="shared" si="1"/>
        <v>0.15129257317840919</v>
      </c>
    </row>
    <row r="20" spans="1:11" s="17" customFormat="1" ht="18.75" x14ac:dyDescent="0.25">
      <c r="A20" s="17" t="s">
        <v>159</v>
      </c>
      <c r="C20" s="17" t="s">
        <v>165</v>
      </c>
      <c r="E20" s="11">
        <v>41163908</v>
      </c>
      <c r="G20" s="23">
        <f t="shared" si="0"/>
        <v>3.4074587922515009E-3</v>
      </c>
      <c r="I20" s="11">
        <v>121202266</v>
      </c>
      <c r="K20" s="23">
        <f t="shared" si="1"/>
        <v>3.3383145489498671E-3</v>
      </c>
    </row>
    <row r="21" spans="1:11" s="17" customFormat="1" ht="18.75" x14ac:dyDescent="0.25">
      <c r="A21" s="17" t="s">
        <v>159</v>
      </c>
      <c r="C21" s="17" t="s">
        <v>166</v>
      </c>
      <c r="E21" s="11">
        <v>2962049931</v>
      </c>
      <c r="G21" s="23">
        <f t="shared" si="0"/>
        <v>0.24519205223357077</v>
      </c>
      <c r="I21" s="11">
        <v>8756433493</v>
      </c>
      <c r="K21" s="23">
        <f t="shared" si="1"/>
        <v>0.24118137631679101</v>
      </c>
    </row>
    <row r="22" spans="1:11" s="17" customFormat="1" ht="18.75" x14ac:dyDescent="0.25">
      <c r="A22" s="17" t="s">
        <v>159</v>
      </c>
      <c r="C22" s="17" t="s">
        <v>167</v>
      </c>
      <c r="E22" s="11">
        <v>3761714468</v>
      </c>
      <c r="G22" s="23">
        <f t="shared" si="0"/>
        <v>0.31138654371509811</v>
      </c>
      <c r="I22" s="11">
        <v>10940721306</v>
      </c>
      <c r="K22" s="23">
        <f t="shared" si="1"/>
        <v>0.30134394609277015</v>
      </c>
    </row>
    <row r="23" spans="1:11" ht="19.5" thickBot="1" x14ac:dyDescent="0.5">
      <c r="A23" s="3" t="s">
        <v>12</v>
      </c>
      <c r="E23" s="3">
        <f>SUM(E9:$E$22)</f>
        <v>12080529952</v>
      </c>
      <c r="G23" s="7">
        <f>SUM(G9:$G$22)</f>
        <v>1</v>
      </c>
      <c r="I23" s="3">
        <f>SUM(I9:$I$22)</f>
        <v>36306424761</v>
      </c>
      <c r="K23" s="7">
        <f>SUM(K9:$K$22)</f>
        <v>1</v>
      </c>
    </row>
    <row r="24" spans="1:11" ht="18.75" x14ac:dyDescent="0.45">
      <c r="E24" s="4"/>
      <c r="G24" s="4"/>
      <c r="I24" s="4"/>
      <c r="K24" s="4"/>
    </row>
    <row r="25" spans="1:11" ht="18.75" x14ac:dyDescent="0.45">
      <c r="I25" s="25"/>
    </row>
    <row r="26" spans="1:11" x14ac:dyDescent="0.45">
      <c r="I26" s="30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39370078740157483" right="0.39370078740157483" top="0.74803149606299213" bottom="0.74803149606299213" header="0.31496062992125984" footer="0.31496062992125984"/>
  <pageSetup paperSize="9" scale="86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F13"/>
  <sheetViews>
    <sheetView rightToLeft="1" zoomScaleNormal="100" zoomScaleSheetLayoutView="115" workbookViewId="0">
      <selection activeCell="B4" sqref="B4"/>
    </sheetView>
  </sheetViews>
  <sheetFormatPr defaultRowHeight="18" x14ac:dyDescent="0.45"/>
  <cols>
    <col min="1" max="1" width="9.140625" style="1"/>
    <col min="2" max="2" width="32.140625" style="1" bestFit="1" customWidth="1"/>
    <col min="3" max="3" width="1.42578125" style="1" customWidth="1"/>
    <col min="4" max="4" width="17" style="1" bestFit="1" customWidth="1"/>
    <col min="5" max="5" width="1.42578125" style="1" customWidth="1"/>
    <col min="6" max="6" width="18.140625" style="1" customWidth="1"/>
    <col min="7" max="16384" width="9.140625" style="1"/>
  </cols>
  <sheetData>
    <row r="1" spans="2:6" ht="20.100000000000001" customHeight="1" x14ac:dyDescent="0.45">
      <c r="B1" s="69" t="s">
        <v>73</v>
      </c>
      <c r="C1" s="62"/>
      <c r="D1" s="62"/>
      <c r="E1" s="62"/>
      <c r="F1" s="62"/>
    </row>
    <row r="2" spans="2:6" ht="20.100000000000001" customHeight="1" x14ac:dyDescent="0.45">
      <c r="B2" s="69" t="s">
        <v>40</v>
      </c>
      <c r="C2" s="62"/>
      <c r="D2" s="62"/>
      <c r="E2" s="62"/>
      <c r="F2" s="62"/>
    </row>
    <row r="3" spans="2:6" ht="20.100000000000001" customHeight="1" x14ac:dyDescent="0.45">
      <c r="B3" s="69" t="s">
        <v>173</v>
      </c>
      <c r="C3" s="62"/>
      <c r="D3" s="62"/>
      <c r="E3" s="62"/>
      <c r="F3" s="62"/>
    </row>
    <row r="5" spans="2:6" ht="21" x14ac:dyDescent="0.45">
      <c r="B5" s="72" t="s">
        <v>201</v>
      </c>
      <c r="C5" s="73"/>
      <c r="D5" s="73"/>
      <c r="E5" s="73"/>
      <c r="F5" s="73"/>
    </row>
    <row r="7" spans="2:6" ht="21" x14ac:dyDescent="0.45">
      <c r="D7" s="2" t="s">
        <v>46</v>
      </c>
      <c r="F7" s="2" t="s">
        <v>179</v>
      </c>
    </row>
    <row r="8" spans="2:6" ht="21" x14ac:dyDescent="0.45">
      <c r="B8" s="8" t="s">
        <v>44</v>
      </c>
      <c r="D8" s="8" t="s">
        <v>36</v>
      </c>
      <c r="F8" s="8" t="s">
        <v>36</v>
      </c>
    </row>
    <row r="9" spans="2:6" s="17" customFormat="1" ht="18.75" x14ac:dyDescent="0.25">
      <c r="B9" s="17" t="s">
        <v>81</v>
      </c>
      <c r="D9" s="11">
        <v>232100890</v>
      </c>
      <c r="F9" s="11">
        <v>1167682576</v>
      </c>
    </row>
    <row r="10" spans="2:6" s="17" customFormat="1" ht="18.75" x14ac:dyDescent="0.25">
      <c r="B10" s="17" t="s">
        <v>82</v>
      </c>
      <c r="D10" s="11">
        <v>0</v>
      </c>
      <c r="F10" s="11">
        <v>48138666</v>
      </c>
    </row>
    <row r="11" spans="2:6" s="17" customFormat="1" ht="18.75" x14ac:dyDescent="0.25">
      <c r="B11" s="17" t="s">
        <v>83</v>
      </c>
      <c r="D11" s="11">
        <v>33281731</v>
      </c>
      <c r="F11" s="11">
        <v>95596286</v>
      </c>
    </row>
    <row r="12" spans="2:6" ht="19.5" thickBot="1" x14ac:dyDescent="0.5">
      <c r="B12" s="3" t="s">
        <v>12</v>
      </c>
      <c r="D12" s="3">
        <f>SUM(D9:D11)</f>
        <v>265382621</v>
      </c>
      <c r="F12" s="3">
        <f>SUM(F9:F11)</f>
        <v>1311417528</v>
      </c>
    </row>
    <row r="13" spans="2:6" ht="19.5" thickTop="1" x14ac:dyDescent="0.45">
      <c r="D13" s="4"/>
      <c r="F13" s="4"/>
    </row>
  </sheetData>
  <mergeCells count="4">
    <mergeCell ref="B1:F1"/>
    <mergeCell ref="B2:F2"/>
    <mergeCell ref="B3:F3"/>
    <mergeCell ref="B5:F5"/>
  </mergeCells>
  <pageMargins left="0.7" right="0.7" top="0.75" bottom="0.75" header="0.3" footer="0.3"/>
  <pageSetup paperSize="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21"/>
  <sheetViews>
    <sheetView rightToLeft="1" zoomScaleNormal="100" zoomScalePageLayoutView="85" workbookViewId="0">
      <pane ySplit="6" topLeftCell="A7" activePane="bottomLeft" state="frozen"/>
      <selection pane="bottomLeft" activeCell="E18" sqref="E18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6.85546875" style="1" bestFit="1" customWidth="1"/>
    <col min="4" max="4" width="1.42578125" style="1" customWidth="1"/>
    <col min="5" max="5" width="28.140625" style="1" bestFit="1" customWidth="1"/>
    <col min="6" max="6" width="1.42578125" style="1" customWidth="1"/>
    <col min="7" max="7" width="18.85546875" style="1" bestFit="1" customWidth="1"/>
    <col min="8" max="8" width="1.42578125" style="1" customWidth="1"/>
    <col min="9" max="9" width="19" style="1" bestFit="1" customWidth="1"/>
    <col min="10" max="10" width="1.42578125" style="1" customWidth="1"/>
    <col min="11" max="11" width="15.7109375" style="1" bestFit="1" customWidth="1"/>
    <col min="12" max="12" width="1.42578125" style="1" customWidth="1"/>
    <col min="13" max="13" width="20" style="1" bestFit="1" customWidth="1"/>
    <col min="14" max="14" width="1.42578125" style="1" customWidth="1"/>
    <col min="15" max="15" width="18.5703125" style="1" customWidth="1"/>
    <col min="16" max="16" width="1.42578125" style="1" customWidth="1"/>
    <col min="17" max="17" width="15.7109375" style="1" bestFit="1" customWidth="1"/>
    <col min="18" max="18" width="1.28515625" style="1" customWidth="1"/>
    <col min="19" max="19" width="20" style="1" bestFit="1" customWidth="1"/>
    <col min="20" max="16384" width="9.140625" style="1"/>
  </cols>
  <sheetData>
    <row r="1" spans="1:19" ht="20.100000000000001" customHeight="1" x14ac:dyDescent="0.45">
      <c r="A1" s="69" t="s">
        <v>73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19" ht="20.100000000000001" customHeight="1" x14ac:dyDescent="0.45">
      <c r="A2" s="69" t="s">
        <v>40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19" ht="21.75" customHeight="1" x14ac:dyDescent="0.45">
      <c r="A3" s="69" t="s">
        <v>173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1:19" ht="23.25" customHeight="1" x14ac:dyDescent="0.45">
      <c r="A4" s="72" t="s">
        <v>180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</row>
    <row r="5" spans="1:19" ht="23.25" customHeight="1" x14ac:dyDescent="0.45">
      <c r="A5" s="38"/>
      <c r="B5" s="38"/>
      <c r="C5" s="88" t="s">
        <v>186</v>
      </c>
      <c r="D5" s="88"/>
      <c r="E5" s="88"/>
      <c r="F5" s="88"/>
      <c r="G5" s="88"/>
      <c r="H5" s="38"/>
      <c r="I5" s="88" t="s">
        <v>194</v>
      </c>
      <c r="J5" s="88"/>
      <c r="K5" s="88"/>
      <c r="L5" s="88"/>
      <c r="M5" s="88"/>
      <c r="N5" s="38"/>
      <c r="O5" s="88" t="s">
        <v>195</v>
      </c>
      <c r="P5" s="88"/>
      <c r="Q5" s="88"/>
      <c r="R5" s="88"/>
      <c r="S5" s="88"/>
    </row>
    <row r="6" spans="1:19" ht="23.25" customHeight="1" x14ac:dyDescent="0.45">
      <c r="A6" s="38" t="s">
        <v>187</v>
      </c>
      <c r="B6" s="38"/>
      <c r="C6" s="38" t="s">
        <v>188</v>
      </c>
      <c r="D6" s="38"/>
      <c r="E6" s="38" t="s">
        <v>189</v>
      </c>
      <c r="F6" s="38"/>
      <c r="G6" s="38" t="s">
        <v>190</v>
      </c>
      <c r="H6" s="38"/>
      <c r="I6" s="38" t="s">
        <v>191</v>
      </c>
      <c r="J6" s="38"/>
      <c r="K6" s="38" t="s">
        <v>192</v>
      </c>
      <c r="L6" s="38"/>
      <c r="M6" s="38" t="s">
        <v>193</v>
      </c>
      <c r="N6" s="38"/>
      <c r="O6" s="38" t="s">
        <v>191</v>
      </c>
      <c r="P6" s="38"/>
      <c r="Q6" s="39" t="s">
        <v>192</v>
      </c>
      <c r="R6" s="38"/>
      <c r="S6" s="38" t="s">
        <v>193</v>
      </c>
    </row>
    <row r="7" spans="1:19" ht="20.25" customHeight="1" x14ac:dyDescent="0.45">
      <c r="A7" s="25" t="s">
        <v>152</v>
      </c>
      <c r="C7" s="32" t="s">
        <v>170</v>
      </c>
      <c r="E7" s="32">
        <v>9500000</v>
      </c>
      <c r="G7" s="27">
        <v>1190</v>
      </c>
      <c r="I7" s="27">
        <v>0</v>
      </c>
      <c r="K7" s="27">
        <v>0</v>
      </c>
      <c r="M7" s="27">
        <v>0</v>
      </c>
      <c r="O7" s="27">
        <v>11305000000</v>
      </c>
      <c r="Q7" s="27">
        <v>0</v>
      </c>
      <c r="R7" s="27"/>
      <c r="S7" s="27">
        <v>11305000000</v>
      </c>
    </row>
    <row r="8" spans="1:19" ht="20.25" customHeight="1" x14ac:dyDescent="0.45">
      <c r="A8" s="25" t="s">
        <v>88</v>
      </c>
      <c r="C8" s="32" t="s">
        <v>171</v>
      </c>
      <c r="E8" s="32">
        <v>4968718</v>
      </c>
      <c r="G8" s="27">
        <v>3935</v>
      </c>
      <c r="I8" s="27">
        <v>0</v>
      </c>
      <c r="K8" s="27">
        <v>0</v>
      </c>
      <c r="M8" s="27">
        <v>0</v>
      </c>
      <c r="O8" s="27">
        <v>19551905330</v>
      </c>
      <c r="Q8" s="27">
        <v>419343814</v>
      </c>
      <c r="R8" s="27"/>
      <c r="S8" s="27">
        <v>19132561516</v>
      </c>
    </row>
    <row r="9" spans="1:19" ht="20.25" customHeight="1" x14ac:dyDescent="0.45">
      <c r="A9" s="25" t="s">
        <v>87</v>
      </c>
      <c r="C9" s="32" t="s">
        <v>178</v>
      </c>
      <c r="E9" s="32">
        <v>56178180</v>
      </c>
      <c r="G9" s="27">
        <v>650</v>
      </c>
      <c r="I9" s="27">
        <v>36515817000</v>
      </c>
      <c r="K9" s="27">
        <v>395835415</v>
      </c>
      <c r="M9" s="27">
        <v>36119981585</v>
      </c>
      <c r="O9" s="27">
        <v>36515817000</v>
      </c>
      <c r="Q9" s="27">
        <v>395835415</v>
      </c>
      <c r="R9" s="27"/>
      <c r="S9" s="27">
        <v>36119981585</v>
      </c>
    </row>
    <row r="10" spans="1:19" s="17" customFormat="1" ht="20.25" customHeight="1" x14ac:dyDescent="0.25">
      <c r="A10" s="17" t="s">
        <v>126</v>
      </c>
      <c r="C10" s="17" t="s">
        <v>172</v>
      </c>
      <c r="E10" s="11">
        <v>1</v>
      </c>
      <c r="G10" s="11">
        <v>3500</v>
      </c>
      <c r="I10" s="11">
        <v>0</v>
      </c>
      <c r="K10" s="11">
        <v>0</v>
      </c>
      <c r="M10" s="11">
        <v>0</v>
      </c>
      <c r="O10" s="11">
        <v>3500</v>
      </c>
      <c r="Q10" s="11">
        <v>0</v>
      </c>
      <c r="R10" s="11"/>
      <c r="S10" s="11">
        <v>3500</v>
      </c>
    </row>
    <row r="11" spans="1:19" s="12" customFormat="1" ht="19.5" thickBot="1" x14ac:dyDescent="0.3">
      <c r="A11" s="3" t="s">
        <v>12</v>
      </c>
      <c r="E11" s="40"/>
      <c r="G11" s="40"/>
      <c r="I11" s="31">
        <f>SUM(I7:I10)</f>
        <v>36515817000</v>
      </c>
      <c r="K11" s="3">
        <f>SUM(K7:K10)</f>
        <v>395835415</v>
      </c>
      <c r="M11" s="3">
        <f>SUM(M7:M10)</f>
        <v>36119981585</v>
      </c>
      <c r="O11" s="3">
        <f>SUM(O7:O10)</f>
        <v>67372725830</v>
      </c>
      <c r="Q11" s="3">
        <f>SUM(Q7:Q10)</f>
        <v>815179229</v>
      </c>
      <c r="R11" s="25"/>
      <c r="S11" s="13">
        <f>SUM(S7:S10)</f>
        <v>66557546601</v>
      </c>
    </row>
    <row r="12" spans="1:19" ht="19.5" thickTop="1" x14ac:dyDescent="0.45">
      <c r="I12" s="4"/>
      <c r="K12" s="4"/>
      <c r="M12" s="4"/>
      <c r="O12" s="4"/>
      <c r="Q12" s="4"/>
      <c r="R12" s="25"/>
    </row>
    <row r="13" spans="1:19" x14ac:dyDescent="0.45">
      <c r="O13"/>
      <c r="Q13" s="30"/>
      <c r="R13" s="30"/>
    </row>
    <row r="14" spans="1:19" x14ac:dyDescent="0.45">
      <c r="O14"/>
    </row>
    <row r="15" spans="1:19" x14ac:dyDescent="0.45">
      <c r="O15"/>
    </row>
    <row r="16" spans="1:19" x14ac:dyDescent="0.45">
      <c r="O16"/>
    </row>
    <row r="17" spans="15:15" x14ac:dyDescent="0.45">
      <c r="O17"/>
    </row>
    <row r="18" spans="15:15" x14ac:dyDescent="0.45">
      <c r="O18"/>
    </row>
    <row r="19" spans="15:15" x14ac:dyDescent="0.45">
      <c r="O19"/>
    </row>
    <row r="20" spans="15:15" x14ac:dyDescent="0.45">
      <c r="O20"/>
    </row>
    <row r="21" spans="15:15" x14ac:dyDescent="0.45">
      <c r="O21"/>
    </row>
  </sheetData>
  <mergeCells count="7">
    <mergeCell ref="C5:G5"/>
    <mergeCell ref="I5:M5"/>
    <mergeCell ref="O5:S5"/>
    <mergeCell ref="A1:S1"/>
    <mergeCell ref="A2:S2"/>
    <mergeCell ref="A3:S3"/>
    <mergeCell ref="A4:S4"/>
  </mergeCells>
  <pageMargins left="0.27559055118110237" right="0.35433070866141736" top="0.23622047244094491" bottom="0.23622047244094491" header="0.31496062992125984" footer="0"/>
  <pageSetup paperSize="9" scale="7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563C6-7298-4C98-BA23-54B5B2E0C00B}">
  <dimension ref="A1:M28"/>
  <sheetViews>
    <sheetView rightToLeft="1" workbookViewId="0">
      <selection activeCell="M22" sqref="M22"/>
    </sheetView>
  </sheetViews>
  <sheetFormatPr defaultRowHeight="15" x14ac:dyDescent="0.25"/>
  <cols>
    <col min="1" max="1" width="33.85546875" bestFit="1" customWidth="1"/>
    <col min="2" max="2" width="1.5703125" customWidth="1"/>
    <col min="3" max="3" width="15.7109375" bestFit="1" customWidth="1"/>
    <col min="4" max="4" width="1.5703125" customWidth="1"/>
    <col min="5" max="5" width="11.140625" bestFit="1" customWidth="1"/>
    <col min="6" max="6" width="1.5703125" customWidth="1"/>
    <col min="7" max="7" width="15.7109375" bestFit="1" customWidth="1"/>
    <col min="8" max="8" width="1.5703125" customWidth="1"/>
    <col min="9" max="9" width="15.7109375" bestFit="1" customWidth="1"/>
    <col min="10" max="10" width="1.5703125" customWidth="1"/>
    <col min="11" max="11" width="11.85546875" bestFit="1" customWidth="1"/>
    <col min="12" max="12" width="1.5703125" customWidth="1"/>
    <col min="13" max="13" width="15.85546875" bestFit="1" customWidth="1"/>
  </cols>
  <sheetData>
    <row r="1" spans="1:13" ht="26.25" x14ac:dyDescent="0.45">
      <c r="A1" s="69" t="s">
        <v>73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26.25" x14ac:dyDescent="0.45">
      <c r="A2" s="69" t="s">
        <v>40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26.25" x14ac:dyDescent="0.45">
      <c r="A3" s="69" t="s">
        <v>173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3" ht="18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1" x14ac:dyDescent="0.45">
      <c r="A5" s="72" t="s">
        <v>220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1:13" ht="18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1" x14ac:dyDescent="0.45">
      <c r="A7" s="1"/>
      <c r="B7" s="1"/>
      <c r="C7" s="78" t="s">
        <v>194</v>
      </c>
      <c r="D7" s="78"/>
      <c r="E7" s="78"/>
      <c r="F7" s="78"/>
      <c r="G7" s="78"/>
      <c r="H7" s="78"/>
      <c r="I7" s="78" t="s">
        <v>195</v>
      </c>
      <c r="J7" s="78"/>
      <c r="K7" s="78"/>
      <c r="L7" s="78"/>
      <c r="M7" s="78"/>
    </row>
    <row r="8" spans="1:13" ht="21" x14ac:dyDescent="0.45">
      <c r="A8" s="21" t="s">
        <v>41</v>
      </c>
      <c r="B8" s="1"/>
      <c r="C8" s="41" t="s">
        <v>48</v>
      </c>
      <c r="D8" s="1"/>
      <c r="E8" s="41" t="s">
        <v>47</v>
      </c>
      <c r="F8" s="1"/>
      <c r="G8" s="41" t="s">
        <v>49</v>
      </c>
      <c r="H8" s="1"/>
      <c r="I8" s="8" t="s">
        <v>48</v>
      </c>
      <c r="J8" s="1"/>
      <c r="K8" s="8" t="s">
        <v>47</v>
      </c>
      <c r="L8" s="1"/>
      <c r="M8" s="8" t="s">
        <v>49</v>
      </c>
    </row>
    <row r="9" spans="1:13" ht="18.75" x14ac:dyDescent="0.25">
      <c r="A9" s="17" t="s">
        <v>74</v>
      </c>
      <c r="B9" s="17"/>
      <c r="C9" s="35">
        <v>133680</v>
      </c>
      <c r="D9" s="17"/>
      <c r="E9" s="35">
        <v>0</v>
      </c>
      <c r="F9" s="17"/>
      <c r="G9" s="35">
        <v>133680</v>
      </c>
      <c r="H9" s="17"/>
      <c r="I9" s="35">
        <v>1360037</v>
      </c>
      <c r="J9" s="17"/>
      <c r="K9" s="35">
        <v>0</v>
      </c>
      <c r="L9" s="17"/>
      <c r="M9" s="35">
        <v>1360037</v>
      </c>
    </row>
    <row r="10" spans="1:13" ht="18.75" x14ac:dyDescent="0.25">
      <c r="A10" s="17" t="s">
        <v>76</v>
      </c>
      <c r="B10" s="17"/>
      <c r="C10" s="35">
        <v>710703</v>
      </c>
      <c r="D10" s="17"/>
      <c r="E10" s="35">
        <v>0</v>
      </c>
      <c r="F10" s="17"/>
      <c r="G10" s="35">
        <v>710703</v>
      </c>
      <c r="H10" s="17"/>
      <c r="I10" s="35">
        <v>2175785</v>
      </c>
      <c r="J10" s="17"/>
      <c r="K10" s="35">
        <v>0</v>
      </c>
      <c r="L10" s="17"/>
      <c r="M10" s="35">
        <v>2175785</v>
      </c>
    </row>
    <row r="11" spans="1:13" ht="18.75" x14ac:dyDescent="0.25">
      <c r="A11" s="17" t="s">
        <v>78</v>
      </c>
      <c r="B11" s="17"/>
      <c r="C11" s="35">
        <v>68768</v>
      </c>
      <c r="D11" s="17"/>
      <c r="E11" s="35">
        <v>0</v>
      </c>
      <c r="F11" s="17"/>
      <c r="G11" s="35">
        <v>68768</v>
      </c>
      <c r="H11" s="17"/>
      <c r="I11" s="35">
        <v>212580</v>
      </c>
      <c r="J11" s="17"/>
      <c r="K11" s="35">
        <v>0</v>
      </c>
      <c r="L11" s="17"/>
      <c r="M11" s="35">
        <v>212580</v>
      </c>
    </row>
    <row r="12" spans="1:13" ht="18.75" x14ac:dyDescent="0.25">
      <c r="A12" s="17" t="s">
        <v>108</v>
      </c>
      <c r="B12" s="17"/>
      <c r="C12" s="35">
        <v>2375491</v>
      </c>
      <c r="D12" s="17"/>
      <c r="E12" s="35">
        <v>0</v>
      </c>
      <c r="F12" s="17"/>
      <c r="G12" s="35">
        <v>2375491</v>
      </c>
      <c r="H12" s="17"/>
      <c r="I12" s="35">
        <v>7260291</v>
      </c>
      <c r="J12" s="17"/>
      <c r="K12" s="35">
        <v>0</v>
      </c>
      <c r="L12" s="17"/>
      <c r="M12" s="35">
        <v>7260291</v>
      </c>
    </row>
    <row r="13" spans="1:13" ht="18.75" x14ac:dyDescent="0.25">
      <c r="A13" s="17" t="s">
        <v>110</v>
      </c>
      <c r="B13" s="17"/>
      <c r="C13" s="35">
        <v>2860495</v>
      </c>
      <c r="D13" s="17"/>
      <c r="E13" s="35">
        <v>0</v>
      </c>
      <c r="F13" s="17"/>
      <c r="G13" s="35">
        <v>2860495</v>
      </c>
      <c r="H13" s="17"/>
      <c r="I13" s="35">
        <v>5757420</v>
      </c>
      <c r="J13" s="17"/>
      <c r="K13" s="35">
        <v>0</v>
      </c>
      <c r="L13" s="17"/>
      <c r="M13" s="35">
        <v>5757420</v>
      </c>
    </row>
    <row r="14" spans="1:13" ht="18.75" x14ac:dyDescent="0.25">
      <c r="A14" s="17" t="s">
        <v>158</v>
      </c>
      <c r="B14" s="17"/>
      <c r="C14" s="35">
        <v>1037360641</v>
      </c>
      <c r="D14" s="17"/>
      <c r="E14" s="35">
        <v>-4127546</v>
      </c>
      <c r="F14" s="17"/>
      <c r="G14" s="35">
        <v>1041488187</v>
      </c>
      <c r="H14" s="17"/>
      <c r="I14" s="35">
        <v>3978955147</v>
      </c>
      <c r="J14" s="17"/>
      <c r="K14" s="35">
        <v>1792995</v>
      </c>
      <c r="L14" s="17"/>
      <c r="M14" s="35">
        <v>3977162152</v>
      </c>
    </row>
    <row r="15" spans="1:13" ht="18.75" x14ac:dyDescent="0.25">
      <c r="A15" s="17" t="s">
        <v>158</v>
      </c>
      <c r="B15" s="17"/>
      <c r="C15" s="35">
        <v>40473</v>
      </c>
      <c r="D15" s="17"/>
      <c r="E15" s="35">
        <v>0</v>
      </c>
      <c r="F15" s="17"/>
      <c r="G15" s="35">
        <v>40473</v>
      </c>
      <c r="H15" s="17"/>
      <c r="I15" s="35">
        <v>180008</v>
      </c>
      <c r="J15" s="17"/>
      <c r="K15" s="35">
        <v>0</v>
      </c>
      <c r="L15" s="17"/>
      <c r="M15" s="35">
        <v>180008</v>
      </c>
    </row>
    <row r="16" spans="1:13" ht="18.75" x14ac:dyDescent="0.25">
      <c r="A16" s="17" t="s">
        <v>159</v>
      </c>
      <c r="B16" s="17"/>
      <c r="C16" s="35">
        <v>135842</v>
      </c>
      <c r="D16" s="17"/>
      <c r="E16" s="35">
        <v>0</v>
      </c>
      <c r="F16" s="17"/>
      <c r="G16" s="35">
        <v>135842</v>
      </c>
      <c r="H16" s="17"/>
      <c r="I16" s="35">
        <v>387869</v>
      </c>
      <c r="J16" s="17"/>
      <c r="K16" s="35">
        <v>0</v>
      </c>
      <c r="L16" s="17"/>
      <c r="M16" s="35">
        <v>387869</v>
      </c>
    </row>
    <row r="17" spans="1:13" ht="18.75" x14ac:dyDescent="0.25">
      <c r="A17" s="17" t="s">
        <v>74</v>
      </c>
      <c r="B17" s="17"/>
      <c r="C17" s="35">
        <v>1983543674</v>
      </c>
      <c r="D17" s="17"/>
      <c r="E17" s="35">
        <v>767899</v>
      </c>
      <c r="F17" s="17"/>
      <c r="G17" s="35">
        <v>1982775775</v>
      </c>
      <c r="H17" s="17"/>
      <c r="I17" s="35">
        <v>5766009425</v>
      </c>
      <c r="J17" s="17"/>
      <c r="K17" s="35">
        <v>8935615</v>
      </c>
      <c r="L17" s="17"/>
      <c r="M17" s="35">
        <v>5757073810</v>
      </c>
    </row>
    <row r="18" spans="1:13" ht="18.75" x14ac:dyDescent="0.25">
      <c r="A18" s="17" t="s">
        <v>159</v>
      </c>
      <c r="B18" s="17"/>
      <c r="C18" s="35">
        <v>1863714345</v>
      </c>
      <c r="D18" s="17"/>
      <c r="E18" s="35">
        <v>1242461</v>
      </c>
      <c r="F18" s="17"/>
      <c r="G18" s="35">
        <v>1862471884</v>
      </c>
      <c r="H18" s="17"/>
      <c r="I18" s="35">
        <v>5492892425</v>
      </c>
      <c r="J18" s="17"/>
      <c r="K18" s="35">
        <v>10334447</v>
      </c>
      <c r="L18" s="17"/>
      <c r="M18" s="35">
        <v>5482557978</v>
      </c>
    </row>
    <row r="19" spans="1:13" ht="18.75" x14ac:dyDescent="0.25">
      <c r="A19" s="17" t="s">
        <v>159</v>
      </c>
      <c r="B19" s="17"/>
      <c r="C19" s="35">
        <v>41163908</v>
      </c>
      <c r="D19" s="17"/>
      <c r="E19" s="35">
        <v>31614</v>
      </c>
      <c r="F19" s="17"/>
      <c r="G19" s="35">
        <v>41132294</v>
      </c>
      <c r="H19" s="17"/>
      <c r="I19" s="35">
        <v>121202266</v>
      </c>
      <c r="J19" s="17"/>
      <c r="K19" s="35">
        <v>209785</v>
      </c>
      <c r="L19" s="17"/>
      <c r="M19" s="35">
        <v>120992481</v>
      </c>
    </row>
    <row r="20" spans="1:13" ht="18.75" x14ac:dyDescent="0.25">
      <c r="A20" s="17" t="s">
        <v>159</v>
      </c>
      <c r="B20" s="17"/>
      <c r="C20" s="35">
        <v>2962049931</v>
      </c>
      <c r="D20" s="17"/>
      <c r="E20" s="35">
        <v>2045730</v>
      </c>
      <c r="F20" s="17"/>
      <c r="G20" s="35">
        <v>2960004201</v>
      </c>
      <c r="H20" s="17"/>
      <c r="I20" s="35">
        <v>8756433493</v>
      </c>
      <c r="J20" s="17"/>
      <c r="K20" s="35">
        <v>17015740</v>
      </c>
      <c r="L20" s="17"/>
      <c r="M20" s="35">
        <v>8739417753</v>
      </c>
    </row>
    <row r="21" spans="1:13" ht="19.5" customHeight="1" x14ac:dyDescent="0.25">
      <c r="A21" s="17" t="s">
        <v>159</v>
      </c>
      <c r="B21" s="17"/>
      <c r="C21" s="35">
        <v>3761714468</v>
      </c>
      <c r="D21" s="17"/>
      <c r="E21" s="35">
        <v>673427</v>
      </c>
      <c r="F21" s="17"/>
      <c r="G21" s="35">
        <v>3761041041</v>
      </c>
      <c r="H21" s="17"/>
      <c r="I21" s="35">
        <v>10940721306</v>
      </c>
      <c r="J21" s="17"/>
      <c r="K21" s="35">
        <v>9813409</v>
      </c>
      <c r="L21" s="17"/>
      <c r="M21" s="35">
        <v>10930907897</v>
      </c>
    </row>
    <row r="22" spans="1:13" ht="19.5" thickBot="1" x14ac:dyDescent="0.5">
      <c r="A22" s="3" t="s">
        <v>12</v>
      </c>
      <c r="B22" s="1"/>
      <c r="C22" s="36">
        <f>SUM(C9:C21)</f>
        <v>11655872419</v>
      </c>
      <c r="D22" s="1"/>
      <c r="E22" s="36">
        <f>SUM(E9:E21)</f>
        <v>633585</v>
      </c>
      <c r="F22" s="1"/>
      <c r="G22" s="36">
        <f>SUM(G9:G21)</f>
        <v>11655238834</v>
      </c>
      <c r="H22" s="1"/>
      <c r="I22" s="36">
        <f>SUM(I9:I21)</f>
        <v>35073548052</v>
      </c>
      <c r="J22" s="1"/>
      <c r="K22" s="36">
        <f>SUM(K9:K21)</f>
        <v>48101991</v>
      </c>
      <c r="L22" s="1"/>
      <c r="M22" s="36">
        <f>SUM(M9:M21)</f>
        <v>35025446061</v>
      </c>
    </row>
    <row r="23" spans="1:13" ht="19.5" thickTop="1" x14ac:dyDescent="0.45">
      <c r="A23" s="1"/>
      <c r="B23" s="1"/>
      <c r="C23" s="4"/>
      <c r="D23" s="1"/>
      <c r="E23" s="4"/>
      <c r="F23" s="1"/>
      <c r="G23" s="4"/>
      <c r="H23" s="1"/>
      <c r="I23" s="4"/>
      <c r="J23" s="1"/>
      <c r="K23" s="4"/>
      <c r="L23" s="1"/>
      <c r="M23" s="4"/>
    </row>
    <row r="24" spans="1:13" ht="18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8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8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8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8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6">
    <mergeCell ref="A1:M1"/>
    <mergeCell ref="A2:M2"/>
    <mergeCell ref="A3:M3"/>
    <mergeCell ref="A5:M5"/>
    <mergeCell ref="C7:H7"/>
    <mergeCell ref="I7:M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44"/>
  <sheetViews>
    <sheetView rightToLeft="1" zoomScaleNormal="100" zoomScalePageLayoutView="85" workbookViewId="0">
      <selection activeCell="K2" sqref="K2:Q2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2.28515625" style="1" bestFit="1" customWidth="1"/>
    <col min="4" max="4" width="1.42578125" style="1" customWidth="1"/>
    <col min="5" max="5" width="17.28515625" style="1" bestFit="1" customWidth="1"/>
    <col min="6" max="6" width="1.42578125" style="1" customWidth="1"/>
    <col min="7" max="7" width="17.7109375" style="1" customWidth="1"/>
    <col min="8" max="8" width="1.42578125" style="1" customWidth="1"/>
    <col min="9" max="9" width="19.85546875" style="1" bestFit="1" customWidth="1"/>
    <col min="10" max="10" width="1.42578125" style="1" customWidth="1"/>
    <col min="11" max="11" width="13.42578125" style="1" bestFit="1" customWidth="1"/>
    <col min="12" max="12" width="1.42578125" style="1" customWidth="1"/>
    <col min="13" max="13" width="20.28515625" style="1" customWidth="1"/>
    <col min="14" max="14" width="1.42578125" style="1" customWidth="1"/>
    <col min="15" max="15" width="19" style="1" bestFit="1" customWidth="1"/>
    <col min="16" max="16" width="1.42578125" style="1" customWidth="1"/>
    <col min="17" max="17" width="19.85546875" style="1" bestFit="1" customWidth="1"/>
    <col min="18" max="18" width="13.28515625" style="1" bestFit="1" customWidth="1"/>
    <col min="19" max="16384" width="9.140625" style="1"/>
  </cols>
  <sheetData>
    <row r="1" spans="1:17" ht="21" x14ac:dyDescent="0.45">
      <c r="A1" s="63" t="s">
        <v>50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ht="21" x14ac:dyDescent="0.45">
      <c r="C2" s="64" t="s">
        <v>194</v>
      </c>
      <c r="D2" s="65"/>
      <c r="E2" s="65"/>
      <c r="F2" s="65"/>
      <c r="G2" s="65"/>
      <c r="H2" s="65"/>
      <c r="I2" s="65"/>
      <c r="K2" s="64" t="s">
        <v>195</v>
      </c>
      <c r="L2" s="65"/>
      <c r="M2" s="65"/>
      <c r="N2" s="65"/>
      <c r="O2" s="65"/>
      <c r="P2" s="65"/>
      <c r="Q2" s="65"/>
    </row>
    <row r="3" spans="1:17" ht="24" customHeight="1" x14ac:dyDescent="0.45">
      <c r="A3" s="9" t="s">
        <v>41</v>
      </c>
      <c r="C3" s="8" t="s">
        <v>4</v>
      </c>
      <c r="E3" s="8" t="s">
        <v>6</v>
      </c>
      <c r="G3" s="8" t="s">
        <v>51</v>
      </c>
      <c r="I3" s="20" t="s">
        <v>119</v>
      </c>
      <c r="K3" s="8" t="s">
        <v>4</v>
      </c>
      <c r="M3" s="8" t="s">
        <v>6</v>
      </c>
      <c r="O3" s="8" t="s">
        <v>51</v>
      </c>
      <c r="Q3" s="20" t="s">
        <v>119</v>
      </c>
    </row>
    <row r="4" spans="1:17" s="17" customFormat="1" ht="18.75" x14ac:dyDescent="0.25">
      <c r="A4" s="17" t="s">
        <v>115</v>
      </c>
      <c r="C4" s="35">
        <v>20000</v>
      </c>
      <c r="E4" s="35">
        <v>231216053</v>
      </c>
      <c r="G4" s="35">
        <v>216702909</v>
      </c>
      <c r="I4" s="35">
        <v>14513144</v>
      </c>
      <c r="K4" s="35">
        <v>20000</v>
      </c>
      <c r="M4" s="35">
        <v>231216053</v>
      </c>
      <c r="O4" s="35">
        <v>216702909</v>
      </c>
      <c r="Q4" s="35">
        <v>14513144</v>
      </c>
    </row>
    <row r="5" spans="1:17" s="17" customFormat="1" ht="18.75" x14ac:dyDescent="0.25">
      <c r="A5" s="17" t="s">
        <v>66</v>
      </c>
      <c r="C5" s="35">
        <v>28600000</v>
      </c>
      <c r="E5" s="35">
        <v>48467436780</v>
      </c>
      <c r="G5" s="35">
        <v>54101966476</v>
      </c>
      <c r="I5" s="35">
        <v>-5634529696</v>
      </c>
      <c r="K5" s="35">
        <v>28600000</v>
      </c>
      <c r="M5" s="35">
        <v>48467436780</v>
      </c>
      <c r="O5" s="35">
        <v>54101966476</v>
      </c>
      <c r="Q5" s="35">
        <v>-5634529696</v>
      </c>
    </row>
    <row r="6" spans="1:17" s="17" customFormat="1" ht="18.75" x14ac:dyDescent="0.25">
      <c r="A6" s="17" t="s">
        <v>116</v>
      </c>
      <c r="C6" s="35">
        <v>2130087</v>
      </c>
      <c r="E6" s="35">
        <v>6711120062</v>
      </c>
      <c r="G6" s="35">
        <v>6527984246</v>
      </c>
      <c r="I6" s="35">
        <v>183135816</v>
      </c>
      <c r="K6" s="35">
        <v>4538977</v>
      </c>
      <c r="M6" s="35">
        <v>14221957138</v>
      </c>
      <c r="O6" s="35">
        <v>13910403796</v>
      </c>
      <c r="Q6" s="35">
        <v>311553342</v>
      </c>
    </row>
    <row r="7" spans="1:17" s="17" customFormat="1" ht="18.75" x14ac:dyDescent="0.25">
      <c r="A7" s="17" t="s">
        <v>144</v>
      </c>
      <c r="C7" s="35">
        <v>4600000</v>
      </c>
      <c r="E7" s="35">
        <v>11795894467</v>
      </c>
      <c r="G7" s="35">
        <v>11527600226</v>
      </c>
      <c r="I7" s="35">
        <v>268294241</v>
      </c>
      <c r="K7" s="35">
        <v>4600000</v>
      </c>
      <c r="M7" s="35">
        <v>11795894467</v>
      </c>
      <c r="O7" s="35">
        <v>11527600226</v>
      </c>
      <c r="Q7" s="35">
        <v>268294241</v>
      </c>
    </row>
    <row r="8" spans="1:17" s="17" customFormat="1" ht="18.75" x14ac:dyDescent="0.25">
      <c r="A8" s="17" t="s">
        <v>154</v>
      </c>
      <c r="C8" s="35">
        <v>1</v>
      </c>
      <c r="E8" s="35">
        <v>1</v>
      </c>
      <c r="G8" s="35">
        <v>6740</v>
      </c>
      <c r="I8" s="35">
        <v>-6739</v>
      </c>
      <c r="K8" s="35">
        <v>1</v>
      </c>
      <c r="M8" s="35">
        <v>1</v>
      </c>
      <c r="O8" s="35">
        <v>6740</v>
      </c>
      <c r="Q8" s="35">
        <v>-6739</v>
      </c>
    </row>
    <row r="9" spans="1:17" s="17" customFormat="1" ht="18.75" x14ac:dyDescent="0.25">
      <c r="A9" s="17" t="s">
        <v>130</v>
      </c>
      <c r="C9" s="35">
        <v>300000</v>
      </c>
      <c r="E9" s="35">
        <v>1702807662</v>
      </c>
      <c r="G9" s="35">
        <v>1401312290</v>
      </c>
      <c r="I9" s="35">
        <v>301495372</v>
      </c>
      <c r="K9" s="35">
        <v>300000</v>
      </c>
      <c r="M9" s="35">
        <v>1702807662</v>
      </c>
      <c r="O9" s="35">
        <v>1401312290</v>
      </c>
      <c r="Q9" s="35">
        <v>301495372</v>
      </c>
    </row>
    <row r="10" spans="1:17" s="17" customFormat="1" ht="18.75" x14ac:dyDescent="0.25">
      <c r="A10" s="17" t="s">
        <v>136</v>
      </c>
      <c r="C10" s="35">
        <v>1000000</v>
      </c>
      <c r="E10" s="35">
        <v>4472274864</v>
      </c>
      <c r="G10" s="35">
        <v>5010012007</v>
      </c>
      <c r="I10" s="35">
        <v>-537737143</v>
      </c>
      <c r="K10" s="35">
        <v>1000000</v>
      </c>
      <c r="M10" s="35">
        <v>4472274864</v>
      </c>
      <c r="O10" s="35">
        <v>5010012007</v>
      </c>
      <c r="Q10" s="35">
        <v>-537737143</v>
      </c>
    </row>
    <row r="11" spans="1:17" s="17" customFormat="1" ht="18.75" x14ac:dyDescent="0.25">
      <c r="A11" s="17" t="s">
        <v>98</v>
      </c>
      <c r="C11" s="35">
        <v>1967530</v>
      </c>
      <c r="E11" s="35">
        <v>7462784769</v>
      </c>
      <c r="G11" s="35">
        <v>5280600498</v>
      </c>
      <c r="I11" s="35">
        <v>2182184271</v>
      </c>
      <c r="K11" s="35">
        <v>9407665</v>
      </c>
      <c r="M11" s="35">
        <v>43081396851</v>
      </c>
      <c r="O11" s="35">
        <v>25248977365</v>
      </c>
      <c r="Q11" s="35">
        <v>17832419486</v>
      </c>
    </row>
    <row r="12" spans="1:17" s="17" customFormat="1" ht="18.75" x14ac:dyDescent="0.25">
      <c r="A12" s="17" t="s">
        <v>64</v>
      </c>
      <c r="C12" s="35">
        <v>32181303</v>
      </c>
      <c r="E12" s="35">
        <v>79018609495</v>
      </c>
      <c r="G12" s="35">
        <v>78982876066</v>
      </c>
      <c r="I12" s="35">
        <v>35733429</v>
      </c>
      <c r="K12" s="35">
        <v>32181303</v>
      </c>
      <c r="M12" s="35">
        <v>79018609495</v>
      </c>
      <c r="O12" s="35">
        <v>78982876066</v>
      </c>
      <c r="Q12" s="35">
        <v>35733429</v>
      </c>
    </row>
    <row r="13" spans="1:17" s="17" customFormat="1" ht="18.75" x14ac:dyDescent="0.25">
      <c r="A13" s="17" t="s">
        <v>137</v>
      </c>
      <c r="C13" s="35">
        <v>1</v>
      </c>
      <c r="E13" s="35">
        <v>1</v>
      </c>
      <c r="G13" s="35">
        <v>5679</v>
      </c>
      <c r="I13" s="35">
        <v>-5678</v>
      </c>
      <c r="K13" s="35">
        <v>1</v>
      </c>
      <c r="M13" s="35">
        <v>1</v>
      </c>
      <c r="O13" s="35">
        <v>5679</v>
      </c>
      <c r="Q13" s="35">
        <v>-5678</v>
      </c>
    </row>
    <row r="14" spans="1:17" s="17" customFormat="1" ht="18.75" x14ac:dyDescent="0.25">
      <c r="A14" s="17" t="s">
        <v>89</v>
      </c>
      <c r="C14" s="35">
        <v>0</v>
      </c>
      <c r="E14" s="35">
        <v>0</v>
      </c>
      <c r="G14" s="35">
        <v>0</v>
      </c>
      <c r="I14" s="35">
        <v>0</v>
      </c>
      <c r="K14" s="35">
        <v>1</v>
      </c>
      <c r="M14" s="35">
        <v>1</v>
      </c>
      <c r="O14" s="35">
        <v>1935</v>
      </c>
      <c r="Q14" s="35">
        <v>-1934</v>
      </c>
    </row>
    <row r="15" spans="1:17" s="17" customFormat="1" ht="18.75" x14ac:dyDescent="0.25">
      <c r="A15" s="17" t="s">
        <v>150</v>
      </c>
      <c r="C15" s="35">
        <v>0</v>
      </c>
      <c r="E15" s="35">
        <v>0</v>
      </c>
      <c r="G15" s="35">
        <v>0</v>
      </c>
      <c r="I15" s="35">
        <v>0</v>
      </c>
      <c r="K15" s="35">
        <v>3444000</v>
      </c>
      <c r="M15" s="35">
        <v>5065245731</v>
      </c>
      <c r="O15" s="35">
        <v>5032557054</v>
      </c>
      <c r="Q15" s="35">
        <v>32688677</v>
      </c>
    </row>
    <row r="16" spans="1:17" s="17" customFormat="1" ht="18.75" x14ac:dyDescent="0.25">
      <c r="A16" s="17" t="s">
        <v>155</v>
      </c>
      <c r="C16" s="35">
        <v>0</v>
      </c>
      <c r="E16" s="35">
        <v>0</v>
      </c>
      <c r="G16" s="35">
        <v>0</v>
      </c>
      <c r="I16" s="35">
        <v>0</v>
      </c>
      <c r="K16" s="35">
        <v>1015859</v>
      </c>
      <c r="M16" s="35">
        <v>8775503691</v>
      </c>
      <c r="O16" s="35">
        <v>8564157437</v>
      </c>
      <c r="Q16" s="35">
        <v>211346254</v>
      </c>
    </row>
    <row r="17" spans="1:17" s="17" customFormat="1" ht="18.75" x14ac:dyDescent="0.25">
      <c r="A17" s="17" t="s">
        <v>151</v>
      </c>
      <c r="C17" s="35">
        <v>0</v>
      </c>
      <c r="E17" s="35">
        <v>0</v>
      </c>
      <c r="G17" s="35">
        <v>0</v>
      </c>
      <c r="I17" s="35">
        <v>0</v>
      </c>
      <c r="K17" s="35">
        <v>2720000</v>
      </c>
      <c r="M17" s="35">
        <v>33262442003</v>
      </c>
      <c r="O17" s="35">
        <v>29336403600</v>
      </c>
      <c r="Q17" s="35">
        <v>3926038403</v>
      </c>
    </row>
    <row r="18" spans="1:17" s="17" customFormat="1" ht="18.75" x14ac:dyDescent="0.25">
      <c r="A18" s="17" t="s">
        <v>149</v>
      </c>
      <c r="C18" s="35">
        <v>0</v>
      </c>
      <c r="E18" s="35">
        <v>0</v>
      </c>
      <c r="G18" s="35">
        <v>0</v>
      </c>
      <c r="I18" s="35">
        <v>0</v>
      </c>
      <c r="K18" s="35">
        <v>8400000</v>
      </c>
      <c r="M18" s="35">
        <v>63814800000</v>
      </c>
      <c r="O18" s="35">
        <v>56947136400</v>
      </c>
      <c r="Q18" s="35">
        <v>6867663600</v>
      </c>
    </row>
    <row r="19" spans="1:17" s="17" customFormat="1" ht="18.75" x14ac:dyDescent="0.25">
      <c r="A19" s="17" t="s">
        <v>129</v>
      </c>
      <c r="C19" s="35">
        <v>0</v>
      </c>
      <c r="E19" s="35">
        <v>0</v>
      </c>
      <c r="G19" s="35">
        <v>0</v>
      </c>
      <c r="I19" s="35">
        <v>0</v>
      </c>
      <c r="K19" s="35">
        <v>514121</v>
      </c>
      <c r="M19" s="35">
        <v>32893164862</v>
      </c>
      <c r="O19" s="35">
        <v>31302546278</v>
      </c>
      <c r="Q19" s="35">
        <v>1590618584</v>
      </c>
    </row>
    <row r="20" spans="1:17" s="17" customFormat="1" ht="18.75" x14ac:dyDescent="0.25">
      <c r="A20" s="17" t="s">
        <v>106</v>
      </c>
      <c r="C20" s="35">
        <v>0</v>
      </c>
      <c r="E20" s="35">
        <v>0</v>
      </c>
      <c r="G20" s="35">
        <v>0</v>
      </c>
      <c r="I20" s="35">
        <v>0</v>
      </c>
      <c r="K20" s="35">
        <v>1</v>
      </c>
      <c r="M20" s="35">
        <v>1</v>
      </c>
      <c r="O20" s="35">
        <v>5218</v>
      </c>
      <c r="Q20" s="35">
        <v>-5217</v>
      </c>
    </row>
    <row r="21" spans="1:17" s="17" customFormat="1" ht="18.75" x14ac:dyDescent="0.25">
      <c r="A21" s="17" t="s">
        <v>128</v>
      </c>
      <c r="C21" s="35">
        <v>0</v>
      </c>
      <c r="E21" s="35">
        <v>0</v>
      </c>
      <c r="G21" s="35">
        <v>0</v>
      </c>
      <c r="I21" s="35">
        <v>0</v>
      </c>
      <c r="K21" s="35">
        <v>1</v>
      </c>
      <c r="M21" s="35">
        <v>1</v>
      </c>
      <c r="O21" s="35">
        <v>2605</v>
      </c>
      <c r="Q21" s="35">
        <v>-2604</v>
      </c>
    </row>
    <row r="22" spans="1:17" s="17" customFormat="1" ht="18.75" x14ac:dyDescent="0.25">
      <c r="A22" s="17" t="s">
        <v>69</v>
      </c>
      <c r="C22" s="35">
        <v>0</v>
      </c>
      <c r="E22" s="35">
        <v>0</v>
      </c>
      <c r="G22" s="35">
        <v>0</v>
      </c>
      <c r="I22" s="35">
        <v>0</v>
      </c>
      <c r="K22" s="35">
        <v>1</v>
      </c>
      <c r="M22" s="35">
        <v>1</v>
      </c>
      <c r="O22" s="35">
        <v>10537</v>
      </c>
      <c r="Q22" s="35">
        <v>-10536</v>
      </c>
    </row>
    <row r="23" spans="1:17" s="17" customFormat="1" ht="18.75" x14ac:dyDescent="0.25">
      <c r="A23" s="17" t="s">
        <v>91</v>
      </c>
      <c r="C23" s="35">
        <v>0</v>
      </c>
      <c r="E23" s="35">
        <v>0</v>
      </c>
      <c r="G23" s="35">
        <v>0</v>
      </c>
      <c r="I23" s="35">
        <v>0</v>
      </c>
      <c r="K23" s="35">
        <v>5054933</v>
      </c>
      <c r="M23" s="35">
        <v>116922873142</v>
      </c>
      <c r="O23" s="35">
        <v>118335362300</v>
      </c>
      <c r="Q23" s="35">
        <v>-1412489158</v>
      </c>
    </row>
    <row r="24" spans="1:17" s="17" customFormat="1" ht="18.75" x14ac:dyDescent="0.25">
      <c r="A24" s="17" t="s">
        <v>88</v>
      </c>
      <c r="C24" s="35">
        <v>0</v>
      </c>
      <c r="E24" s="35">
        <v>0</v>
      </c>
      <c r="G24" s="35">
        <v>0</v>
      </c>
      <c r="I24" s="35">
        <v>0</v>
      </c>
      <c r="K24" s="35">
        <v>149349</v>
      </c>
      <c r="M24" s="35">
        <v>3277655079</v>
      </c>
      <c r="O24" s="35">
        <v>3968345686</v>
      </c>
      <c r="Q24" s="35">
        <v>-690690607</v>
      </c>
    </row>
    <row r="25" spans="1:17" s="17" customFormat="1" ht="18.75" x14ac:dyDescent="0.25">
      <c r="A25" s="17" t="s">
        <v>117</v>
      </c>
      <c r="C25" s="35">
        <v>0</v>
      </c>
      <c r="E25" s="35">
        <v>0</v>
      </c>
      <c r="G25" s="35">
        <v>0</v>
      </c>
      <c r="I25" s="35">
        <v>0</v>
      </c>
      <c r="K25" s="35">
        <v>5516023</v>
      </c>
      <c r="M25" s="35">
        <v>16231573386</v>
      </c>
      <c r="O25" s="35">
        <v>17299504272</v>
      </c>
      <c r="Q25" s="35">
        <v>-1067930886</v>
      </c>
    </row>
    <row r="26" spans="1:17" s="17" customFormat="1" ht="18.75" x14ac:dyDescent="0.25">
      <c r="A26" s="17" t="s">
        <v>72</v>
      </c>
      <c r="C26" s="35">
        <v>0</v>
      </c>
      <c r="E26" s="35">
        <v>0</v>
      </c>
      <c r="G26" s="35">
        <v>0</v>
      </c>
      <c r="I26" s="35">
        <v>0</v>
      </c>
      <c r="K26" s="35">
        <v>2150000</v>
      </c>
      <c r="M26" s="35">
        <v>26032432523</v>
      </c>
      <c r="O26" s="35">
        <v>25780902496</v>
      </c>
      <c r="Q26" s="35">
        <v>251530027</v>
      </c>
    </row>
    <row r="27" spans="1:17" s="17" customFormat="1" ht="18.75" x14ac:dyDescent="0.25">
      <c r="A27" s="17" t="s">
        <v>127</v>
      </c>
      <c r="C27" s="35">
        <v>0</v>
      </c>
      <c r="E27" s="35">
        <v>0</v>
      </c>
      <c r="G27" s="35">
        <v>0</v>
      </c>
      <c r="I27" s="35">
        <v>0</v>
      </c>
      <c r="K27" s="35">
        <v>28600000</v>
      </c>
      <c r="M27" s="35">
        <v>51489602914</v>
      </c>
      <c r="O27" s="35">
        <v>51514851697</v>
      </c>
      <c r="Q27" s="35">
        <v>-25248783</v>
      </c>
    </row>
    <row r="28" spans="1:17" s="17" customFormat="1" ht="18.75" x14ac:dyDescent="0.25">
      <c r="A28" s="17" t="s">
        <v>138</v>
      </c>
      <c r="C28" s="35">
        <v>0</v>
      </c>
      <c r="E28" s="35">
        <v>0</v>
      </c>
      <c r="G28" s="35">
        <v>0</v>
      </c>
      <c r="I28" s="35">
        <v>0</v>
      </c>
      <c r="K28" s="35">
        <v>7200000</v>
      </c>
      <c r="M28" s="35">
        <v>23964297387</v>
      </c>
      <c r="O28" s="35">
        <v>27333194040</v>
      </c>
      <c r="Q28" s="35">
        <v>-3368896653</v>
      </c>
    </row>
    <row r="29" spans="1:17" s="17" customFormat="1" ht="18.75" x14ac:dyDescent="0.25">
      <c r="A29" s="17" t="s">
        <v>87</v>
      </c>
      <c r="C29" s="35">
        <v>0</v>
      </c>
      <c r="E29" s="35">
        <v>0</v>
      </c>
      <c r="G29" s="35">
        <v>0</v>
      </c>
      <c r="I29" s="35">
        <v>0</v>
      </c>
      <c r="K29" s="35">
        <v>39244</v>
      </c>
      <c r="M29" s="35">
        <v>179448294</v>
      </c>
      <c r="O29" s="35">
        <v>183286209</v>
      </c>
      <c r="Q29" s="35">
        <v>-3837915</v>
      </c>
    </row>
    <row r="30" spans="1:17" s="17" customFormat="1" ht="18.75" x14ac:dyDescent="0.25">
      <c r="A30" s="17" t="s">
        <v>157</v>
      </c>
      <c r="C30" s="35">
        <v>0</v>
      </c>
      <c r="E30" s="35">
        <v>0</v>
      </c>
      <c r="G30" s="35">
        <v>0</v>
      </c>
      <c r="I30" s="35">
        <v>0</v>
      </c>
      <c r="K30" s="35">
        <v>321160</v>
      </c>
      <c r="M30" s="35">
        <v>9162449184</v>
      </c>
      <c r="O30" s="35">
        <v>6432246780</v>
      </c>
      <c r="Q30" s="35">
        <v>2730202404</v>
      </c>
    </row>
    <row r="31" spans="1:17" s="17" customFormat="1" ht="18.75" x14ac:dyDescent="0.25">
      <c r="A31" s="17" t="s">
        <v>143</v>
      </c>
      <c r="C31" s="35">
        <v>0</v>
      </c>
      <c r="E31" s="35">
        <v>0</v>
      </c>
      <c r="G31" s="35">
        <v>0</v>
      </c>
      <c r="I31" s="35">
        <v>0</v>
      </c>
      <c r="K31" s="35">
        <v>23673722</v>
      </c>
      <c r="M31" s="35">
        <v>32385640780</v>
      </c>
      <c r="O31" s="35">
        <v>34828637801</v>
      </c>
      <c r="Q31" s="35">
        <v>-2442997021</v>
      </c>
    </row>
    <row r="32" spans="1:17" s="17" customFormat="1" ht="18.75" x14ac:dyDescent="0.25">
      <c r="A32" s="17" t="s">
        <v>148</v>
      </c>
      <c r="C32" s="35">
        <v>0</v>
      </c>
      <c r="E32" s="35">
        <v>0</v>
      </c>
      <c r="G32" s="35">
        <v>0</v>
      </c>
      <c r="I32" s="35">
        <v>0</v>
      </c>
      <c r="K32" s="35">
        <v>2799999</v>
      </c>
      <c r="M32" s="35">
        <v>5135058115</v>
      </c>
      <c r="O32" s="35">
        <v>7846232657</v>
      </c>
      <c r="Q32" s="35">
        <v>-2711174542</v>
      </c>
    </row>
    <row r="33" spans="1:18" s="17" customFormat="1" ht="18.75" x14ac:dyDescent="0.25">
      <c r="A33" s="17" t="s">
        <v>65</v>
      </c>
      <c r="C33" s="35">
        <v>0</v>
      </c>
      <c r="E33" s="35">
        <v>0</v>
      </c>
      <c r="G33" s="35">
        <v>0</v>
      </c>
      <c r="I33" s="35">
        <v>0</v>
      </c>
      <c r="K33" s="35">
        <v>8000000</v>
      </c>
      <c r="M33" s="35">
        <v>17987015530</v>
      </c>
      <c r="O33" s="35">
        <v>14807368868</v>
      </c>
      <c r="Q33" s="35">
        <v>3179646662</v>
      </c>
    </row>
    <row r="34" spans="1:18" ht="19.5" thickBot="1" x14ac:dyDescent="0.5">
      <c r="A34" s="3" t="s">
        <v>12</v>
      </c>
      <c r="C34" s="13">
        <f>SUM(C4:C33)</f>
        <v>70798922</v>
      </c>
      <c r="E34" s="13">
        <f>SUM(E4:E33)</f>
        <v>159862144154</v>
      </c>
      <c r="G34" s="13">
        <f>SUM(G4:G33)</f>
        <v>163049067137</v>
      </c>
      <c r="I34" s="36">
        <f>SUM(I4:I33)</f>
        <v>-3186922983</v>
      </c>
      <c r="K34" s="36">
        <f>SUM(K4:K33)</f>
        <v>180246361</v>
      </c>
      <c r="M34" s="36">
        <f>SUM(M4:M33)</f>
        <v>649570795937</v>
      </c>
      <c r="O34" s="36">
        <f>SUM(O4:O33)</f>
        <v>629912617424</v>
      </c>
      <c r="Q34" s="36">
        <f>SUM(Q4:Q33)</f>
        <v>19658178513</v>
      </c>
    </row>
    <row r="35" spans="1:18" ht="19.5" thickTop="1" x14ac:dyDescent="0.45">
      <c r="O35" s="24"/>
      <c r="Q35" s="4"/>
      <c r="R35" s="30"/>
    </row>
    <row r="36" spans="1:18" ht="18.75" x14ac:dyDescent="0.45">
      <c r="A36" s="89" t="s">
        <v>52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90"/>
    </row>
    <row r="44" spans="1:18" x14ac:dyDescent="0.45">
      <c r="Q44" s="30"/>
    </row>
  </sheetData>
  <mergeCells count="4">
    <mergeCell ref="A36:Q36"/>
    <mergeCell ref="A1:Q1"/>
    <mergeCell ref="C2:I2"/>
    <mergeCell ref="K2:Q2"/>
  </mergeCells>
  <pageMargins left="0.31496062992125984" right="0.39370078740157483" top="0.9055118110236221" bottom="0.35433070866141736" header="0.23622047244094491" footer="0"/>
  <pageSetup paperSize="9" scale="79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1403/01/31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65"/>
  <sheetViews>
    <sheetView rightToLeft="1" zoomScaleNormal="100" workbookViewId="0">
      <pane ySplit="3" topLeftCell="A4" activePane="bottomLeft" state="frozen"/>
      <selection pane="bottomLeft" activeCell="Q63" sqref="Q63"/>
    </sheetView>
  </sheetViews>
  <sheetFormatPr defaultRowHeight="18" x14ac:dyDescent="0.45"/>
  <cols>
    <col min="1" max="1" width="29.140625" style="1" customWidth="1"/>
    <col min="2" max="2" width="1.42578125" style="1" customWidth="1"/>
    <col min="3" max="3" width="14.5703125" style="1" bestFit="1" customWidth="1"/>
    <col min="4" max="4" width="1.42578125" style="1" customWidth="1"/>
    <col min="5" max="5" width="18.42578125" style="1" bestFit="1" customWidth="1"/>
    <col min="6" max="6" width="1.42578125" style="1" customWidth="1"/>
    <col min="7" max="7" width="18.140625" style="1" bestFit="1" customWidth="1"/>
    <col min="8" max="8" width="1.42578125" style="1" customWidth="1"/>
    <col min="9" max="9" width="18.5703125" style="1" bestFit="1" customWidth="1"/>
    <col min="10" max="10" width="1.42578125" style="1" customWidth="1"/>
    <col min="11" max="11" width="14.5703125" style="1" bestFit="1" customWidth="1"/>
    <col min="12" max="12" width="1.42578125" style="1" customWidth="1"/>
    <col min="13" max="13" width="18.42578125" style="1" bestFit="1" customWidth="1"/>
    <col min="14" max="14" width="1.42578125" style="1" customWidth="1"/>
    <col min="15" max="15" width="18.5703125" style="1" bestFit="1" customWidth="1"/>
    <col min="16" max="16" width="1.42578125" style="1" customWidth="1"/>
    <col min="17" max="17" width="18.28515625" style="1" customWidth="1"/>
    <col min="18" max="16384" width="9.140625" style="1"/>
  </cols>
  <sheetData>
    <row r="1" spans="1:17" ht="21" x14ac:dyDescent="0.45">
      <c r="A1" s="63" t="s">
        <v>90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ht="21" x14ac:dyDescent="0.45">
      <c r="C2" s="64" t="s">
        <v>194</v>
      </c>
      <c r="D2" s="65"/>
      <c r="E2" s="65"/>
      <c r="F2" s="65"/>
      <c r="G2" s="65"/>
      <c r="H2" s="65"/>
      <c r="I2" s="65"/>
      <c r="K2" s="64" t="s">
        <v>195</v>
      </c>
      <c r="L2" s="65"/>
      <c r="M2" s="65"/>
      <c r="N2" s="65"/>
      <c r="O2" s="65"/>
      <c r="P2" s="65"/>
      <c r="Q2" s="65"/>
    </row>
    <row r="3" spans="1:17" ht="42" x14ac:dyDescent="0.45">
      <c r="A3" s="9" t="s">
        <v>41</v>
      </c>
      <c r="C3" s="8" t="s">
        <v>4</v>
      </c>
      <c r="E3" s="8" t="s">
        <v>6</v>
      </c>
      <c r="G3" s="8" t="s">
        <v>51</v>
      </c>
      <c r="I3" s="8" t="s">
        <v>53</v>
      </c>
      <c r="K3" s="8" t="s">
        <v>4</v>
      </c>
      <c r="M3" s="8" t="s">
        <v>6</v>
      </c>
      <c r="O3" s="8" t="s">
        <v>51</v>
      </c>
      <c r="Q3" s="8" t="s">
        <v>53</v>
      </c>
    </row>
    <row r="4" spans="1:17" s="17" customFormat="1" ht="18.75" x14ac:dyDescent="0.25">
      <c r="A4" s="17" t="s">
        <v>152</v>
      </c>
      <c r="C4" s="35">
        <v>9500000</v>
      </c>
      <c r="E4" s="35">
        <v>40710820725</v>
      </c>
      <c r="G4" s="35">
        <v>40040334000</v>
      </c>
      <c r="I4" s="35">
        <v>670486725</v>
      </c>
      <c r="K4" s="35">
        <v>9500000</v>
      </c>
      <c r="M4" s="35">
        <v>40710820725</v>
      </c>
      <c r="O4" s="35">
        <v>48822765750</v>
      </c>
      <c r="Q4" s="35">
        <v>-8111945025</v>
      </c>
    </row>
    <row r="5" spans="1:17" s="17" customFormat="1" ht="18.75" x14ac:dyDescent="0.25">
      <c r="A5" s="17" t="s">
        <v>115</v>
      </c>
      <c r="C5" s="35">
        <v>5540637</v>
      </c>
      <c r="E5" s="35">
        <v>56729003161</v>
      </c>
      <c r="G5" s="35">
        <v>60807462447</v>
      </c>
      <c r="I5" s="35">
        <v>-4078459285</v>
      </c>
      <c r="K5" s="35">
        <v>5540637</v>
      </c>
      <c r="M5" s="35">
        <v>56729003161</v>
      </c>
      <c r="O5" s="35">
        <v>60033605278</v>
      </c>
      <c r="Q5" s="35">
        <v>-3304602116</v>
      </c>
    </row>
    <row r="6" spans="1:17" s="17" customFormat="1" ht="18.75" x14ac:dyDescent="0.25">
      <c r="A6" s="17" t="s">
        <v>114</v>
      </c>
      <c r="C6" s="35">
        <v>9277134</v>
      </c>
      <c r="E6" s="35">
        <v>35965546705</v>
      </c>
      <c r="G6" s="35">
        <v>39838759427</v>
      </c>
      <c r="I6" s="35">
        <v>-3873212721</v>
      </c>
      <c r="K6" s="35">
        <v>9277134</v>
      </c>
      <c r="M6" s="35">
        <v>35965546705</v>
      </c>
      <c r="O6" s="35">
        <v>39423772350</v>
      </c>
      <c r="Q6" s="35">
        <v>-3458225644</v>
      </c>
    </row>
    <row r="7" spans="1:17" s="17" customFormat="1" ht="18.75" x14ac:dyDescent="0.25">
      <c r="A7" s="17" t="s">
        <v>89</v>
      </c>
      <c r="C7" s="35">
        <v>20622682</v>
      </c>
      <c r="E7" s="35">
        <v>35095960696</v>
      </c>
      <c r="G7" s="35">
        <v>39769955461</v>
      </c>
      <c r="I7" s="35">
        <v>-4673994764</v>
      </c>
      <c r="K7" s="35">
        <v>20622682</v>
      </c>
      <c r="M7" s="35">
        <v>35095960696</v>
      </c>
      <c r="O7" s="35">
        <v>39927800234</v>
      </c>
      <c r="Q7" s="35">
        <v>-4831839537</v>
      </c>
    </row>
    <row r="8" spans="1:17" s="17" customFormat="1" ht="18.75" x14ac:dyDescent="0.25">
      <c r="A8" s="17" t="s">
        <v>67</v>
      </c>
      <c r="C8" s="35">
        <v>9400000</v>
      </c>
      <c r="E8" s="35">
        <v>168660463500</v>
      </c>
      <c r="G8" s="35">
        <v>168127907404</v>
      </c>
      <c r="I8" s="35">
        <v>532556096</v>
      </c>
      <c r="K8" s="35">
        <v>9400000</v>
      </c>
      <c r="M8" s="35">
        <v>168660463500</v>
      </c>
      <c r="O8" s="35">
        <v>168587158504</v>
      </c>
      <c r="Q8" s="35">
        <v>73304996</v>
      </c>
    </row>
    <row r="9" spans="1:17" s="17" customFormat="1" ht="18.75" x14ac:dyDescent="0.25">
      <c r="A9" s="17" t="s">
        <v>66</v>
      </c>
      <c r="C9" s="35">
        <v>95703979</v>
      </c>
      <c r="E9" s="35">
        <v>159730893205</v>
      </c>
      <c r="G9" s="35">
        <v>172020831218</v>
      </c>
      <c r="I9" s="35">
        <v>-12289938012</v>
      </c>
      <c r="K9" s="35">
        <v>95703979</v>
      </c>
      <c r="M9" s="35">
        <v>159730893205</v>
      </c>
      <c r="O9" s="35">
        <v>181041030252</v>
      </c>
      <c r="Q9" s="35">
        <v>-21310137046</v>
      </c>
    </row>
    <row r="10" spans="1:17" s="17" customFormat="1" ht="18.75" x14ac:dyDescent="0.25">
      <c r="A10" s="17" t="s">
        <v>147</v>
      </c>
      <c r="C10" s="35">
        <v>10000000</v>
      </c>
      <c r="E10" s="35">
        <v>53678700000</v>
      </c>
      <c r="G10" s="35">
        <v>57157875000</v>
      </c>
      <c r="I10" s="35">
        <v>-3479175000</v>
      </c>
      <c r="K10" s="35">
        <v>10000000</v>
      </c>
      <c r="M10" s="35">
        <v>53678700000</v>
      </c>
      <c r="O10" s="35">
        <v>60140025000</v>
      </c>
      <c r="Q10" s="35">
        <v>-6461325000</v>
      </c>
    </row>
    <row r="11" spans="1:17" s="17" customFormat="1" ht="18.75" x14ac:dyDescent="0.25">
      <c r="A11" s="17" t="s">
        <v>155</v>
      </c>
      <c r="C11" s="35">
        <v>10808941</v>
      </c>
      <c r="E11" s="35">
        <v>91651675142</v>
      </c>
      <c r="G11" s="35">
        <v>93800600703</v>
      </c>
      <c r="I11" s="35">
        <v>-2148925560</v>
      </c>
      <c r="K11" s="35">
        <v>10808941</v>
      </c>
      <c r="M11" s="35">
        <v>91651675142</v>
      </c>
      <c r="O11" s="35">
        <v>91124331653</v>
      </c>
      <c r="Q11" s="35">
        <v>527343489</v>
      </c>
    </row>
    <row r="12" spans="1:17" s="17" customFormat="1" ht="18.75" x14ac:dyDescent="0.25">
      <c r="A12" s="17" t="s">
        <v>141</v>
      </c>
      <c r="C12" s="35">
        <v>27800000</v>
      </c>
      <c r="E12" s="35">
        <v>55407352950</v>
      </c>
      <c r="G12" s="35">
        <v>56650909500</v>
      </c>
      <c r="I12" s="35">
        <v>-1243556550</v>
      </c>
      <c r="K12" s="35">
        <v>27800000</v>
      </c>
      <c r="M12" s="35">
        <v>55407352950</v>
      </c>
      <c r="O12" s="35">
        <v>56982524580</v>
      </c>
      <c r="Q12" s="35">
        <v>-1575171630</v>
      </c>
    </row>
    <row r="13" spans="1:17" s="17" customFormat="1" ht="18.75" x14ac:dyDescent="0.25">
      <c r="A13" s="17" t="s">
        <v>169</v>
      </c>
      <c r="C13" s="35">
        <v>6271269</v>
      </c>
      <c r="E13" s="35">
        <v>28726064407</v>
      </c>
      <c r="G13" s="35">
        <v>37932130840</v>
      </c>
      <c r="I13" s="35">
        <v>-9206066432</v>
      </c>
      <c r="K13" s="35">
        <v>6271269</v>
      </c>
      <c r="M13" s="35">
        <v>28726064407</v>
      </c>
      <c r="O13" s="35">
        <v>39248688695</v>
      </c>
      <c r="Q13" s="35">
        <v>-10522624287</v>
      </c>
    </row>
    <row r="14" spans="1:17" s="17" customFormat="1" ht="18.75" x14ac:dyDescent="0.25">
      <c r="A14" s="17" t="s">
        <v>96</v>
      </c>
      <c r="C14" s="35">
        <v>6187417</v>
      </c>
      <c r="E14" s="35">
        <v>51049995511</v>
      </c>
      <c r="G14" s="35">
        <v>57754151548</v>
      </c>
      <c r="I14" s="35">
        <v>-6704156036</v>
      </c>
      <c r="K14" s="35">
        <v>6187417</v>
      </c>
      <c r="M14" s="35">
        <v>51049995511</v>
      </c>
      <c r="O14" s="35">
        <v>50127405231</v>
      </c>
      <c r="Q14" s="35">
        <v>922590280</v>
      </c>
    </row>
    <row r="15" spans="1:17" s="17" customFormat="1" ht="18.75" x14ac:dyDescent="0.25">
      <c r="A15" s="17" t="s">
        <v>116</v>
      </c>
      <c r="C15" s="35">
        <v>60002432</v>
      </c>
      <c r="E15" s="35">
        <v>186928738537</v>
      </c>
      <c r="G15" s="35">
        <v>188951374324</v>
      </c>
      <c r="I15" s="35">
        <v>-2022635786</v>
      </c>
      <c r="K15" s="35">
        <v>60002432</v>
      </c>
      <c r="M15" s="35">
        <v>186928738537</v>
      </c>
      <c r="O15" s="35">
        <v>183886822225</v>
      </c>
      <c r="Q15" s="35">
        <v>3041916312</v>
      </c>
    </row>
    <row r="16" spans="1:17" s="17" customFormat="1" ht="18.75" x14ac:dyDescent="0.25">
      <c r="A16" s="17" t="s">
        <v>144</v>
      </c>
      <c r="C16" s="35">
        <v>24287428</v>
      </c>
      <c r="E16" s="35">
        <v>63133730055</v>
      </c>
      <c r="G16" s="35">
        <v>63419979540</v>
      </c>
      <c r="I16" s="35">
        <v>-286249484</v>
      </c>
      <c r="K16" s="35">
        <v>24287428</v>
      </c>
      <c r="M16" s="35">
        <v>63133730055</v>
      </c>
      <c r="O16" s="35">
        <v>60864295786</v>
      </c>
      <c r="Q16" s="35">
        <v>2269434269</v>
      </c>
    </row>
    <row r="17" spans="1:17" s="17" customFormat="1" ht="18.75" x14ac:dyDescent="0.25">
      <c r="A17" s="17" t="s">
        <v>118</v>
      </c>
      <c r="C17" s="35">
        <v>5392416</v>
      </c>
      <c r="E17" s="35">
        <v>48832616546</v>
      </c>
      <c r="G17" s="35">
        <v>51512782109</v>
      </c>
      <c r="I17" s="35">
        <v>-2680165562</v>
      </c>
      <c r="K17" s="35">
        <v>5392416</v>
      </c>
      <c r="M17" s="35">
        <v>48832616546</v>
      </c>
      <c r="O17" s="35">
        <v>53603311248</v>
      </c>
      <c r="Q17" s="35">
        <v>-4770694701</v>
      </c>
    </row>
    <row r="18" spans="1:17" s="17" customFormat="1" ht="18.75" x14ac:dyDescent="0.25">
      <c r="A18" s="17" t="s">
        <v>68</v>
      </c>
      <c r="C18" s="35">
        <v>2720912</v>
      </c>
      <c r="E18" s="35">
        <v>139888251506</v>
      </c>
      <c r="G18" s="35">
        <v>137183528932</v>
      </c>
      <c r="I18" s="35">
        <v>2704722574</v>
      </c>
      <c r="K18" s="35">
        <v>2720912</v>
      </c>
      <c r="M18" s="35">
        <v>139888251506</v>
      </c>
      <c r="O18" s="35">
        <v>130367628047</v>
      </c>
      <c r="Q18" s="35">
        <v>9520623459</v>
      </c>
    </row>
    <row r="19" spans="1:17" s="17" customFormat="1" ht="18.75" x14ac:dyDescent="0.25">
      <c r="A19" s="17" t="s">
        <v>175</v>
      </c>
      <c r="C19" s="35">
        <v>1243498</v>
      </c>
      <c r="E19" s="35">
        <v>5796069087</v>
      </c>
      <c r="G19" s="35">
        <v>5782985075</v>
      </c>
      <c r="I19" s="35">
        <v>13084012</v>
      </c>
      <c r="K19" s="35">
        <v>1243498</v>
      </c>
      <c r="M19" s="35">
        <v>5796069087</v>
      </c>
      <c r="O19" s="35">
        <v>5782985075</v>
      </c>
      <c r="Q19" s="35">
        <v>13084012</v>
      </c>
    </row>
    <row r="20" spans="1:17" s="17" customFormat="1" ht="18.75" x14ac:dyDescent="0.25">
      <c r="A20" s="17" t="s">
        <v>106</v>
      </c>
      <c r="C20" s="35">
        <v>13867400</v>
      </c>
      <c r="E20" s="35">
        <v>79125262687</v>
      </c>
      <c r="G20" s="35">
        <v>78987413798</v>
      </c>
      <c r="I20" s="35">
        <v>137848889</v>
      </c>
      <c r="K20" s="35">
        <v>13867400</v>
      </c>
      <c r="M20" s="35">
        <v>79125262687</v>
      </c>
      <c r="O20" s="35">
        <v>73363662080</v>
      </c>
      <c r="Q20" s="35">
        <v>5761600607</v>
      </c>
    </row>
    <row r="21" spans="1:17" s="17" customFormat="1" ht="18.75" x14ac:dyDescent="0.25">
      <c r="A21" s="17" t="s">
        <v>128</v>
      </c>
      <c r="C21" s="35">
        <v>48742500</v>
      </c>
      <c r="E21" s="35">
        <v>113427260654</v>
      </c>
      <c r="G21" s="35">
        <v>124522879061</v>
      </c>
      <c r="I21" s="35">
        <v>-11095618406</v>
      </c>
      <c r="K21" s="35">
        <v>48742500</v>
      </c>
      <c r="M21" s="35">
        <v>113427260654</v>
      </c>
      <c r="O21" s="35">
        <v>126988890845</v>
      </c>
      <c r="Q21" s="35">
        <v>-13561630190</v>
      </c>
    </row>
    <row r="22" spans="1:17" s="17" customFormat="1" ht="18.75" x14ac:dyDescent="0.25">
      <c r="A22" s="17" t="s">
        <v>123</v>
      </c>
      <c r="C22" s="35">
        <v>15050000</v>
      </c>
      <c r="E22" s="35">
        <v>106967235375</v>
      </c>
      <c r="G22" s="35">
        <v>102755254484</v>
      </c>
      <c r="I22" s="35">
        <v>4211980891</v>
      </c>
      <c r="K22" s="35">
        <v>15050000</v>
      </c>
      <c r="M22" s="35">
        <v>106967235375</v>
      </c>
      <c r="O22" s="35">
        <v>87255529859</v>
      </c>
      <c r="Q22" s="35">
        <v>19711705516</v>
      </c>
    </row>
    <row r="23" spans="1:17" s="17" customFormat="1" ht="18.75" x14ac:dyDescent="0.25">
      <c r="A23" s="17" t="s">
        <v>69</v>
      </c>
      <c r="C23" s="35">
        <v>7992137</v>
      </c>
      <c r="E23" s="35">
        <v>75791329307</v>
      </c>
      <c r="G23" s="35">
        <v>83418129740</v>
      </c>
      <c r="I23" s="35">
        <v>-7626800432</v>
      </c>
      <c r="K23" s="35">
        <v>7992137</v>
      </c>
      <c r="M23" s="35">
        <v>75791329307</v>
      </c>
      <c r="O23" s="35">
        <v>84212582850</v>
      </c>
      <c r="Q23" s="35">
        <v>-8421253542</v>
      </c>
    </row>
    <row r="24" spans="1:17" s="17" customFormat="1" ht="18.75" x14ac:dyDescent="0.25">
      <c r="A24" s="17" t="s">
        <v>154</v>
      </c>
      <c r="C24" s="35">
        <v>7090392</v>
      </c>
      <c r="E24" s="35">
        <v>52227192881</v>
      </c>
      <c r="G24" s="35">
        <v>50092861305</v>
      </c>
      <c r="I24" s="35">
        <v>2134331576</v>
      </c>
      <c r="K24" s="35">
        <v>7090392</v>
      </c>
      <c r="M24" s="35">
        <v>52227192881</v>
      </c>
      <c r="O24" s="35">
        <v>47793414448</v>
      </c>
      <c r="Q24" s="35">
        <v>4433778433</v>
      </c>
    </row>
    <row r="25" spans="1:17" s="17" customFormat="1" ht="18.75" x14ac:dyDescent="0.25">
      <c r="A25" s="17" t="s">
        <v>130</v>
      </c>
      <c r="C25" s="35">
        <v>19500000</v>
      </c>
      <c r="E25" s="35">
        <v>89553964500</v>
      </c>
      <c r="G25" s="35">
        <v>103898404210</v>
      </c>
      <c r="I25" s="35">
        <v>-14344439710</v>
      </c>
      <c r="K25" s="35">
        <v>19500000</v>
      </c>
      <c r="M25" s="35">
        <v>89553964500</v>
      </c>
      <c r="O25" s="35">
        <v>91085298520</v>
      </c>
      <c r="Q25" s="35">
        <v>-1531334020</v>
      </c>
    </row>
    <row r="26" spans="1:17" s="17" customFormat="1" ht="18.75" x14ac:dyDescent="0.25">
      <c r="A26" s="17" t="s">
        <v>88</v>
      </c>
      <c r="C26" s="35">
        <v>4819369</v>
      </c>
      <c r="E26" s="35">
        <v>109084096788</v>
      </c>
      <c r="G26" s="35">
        <v>108030144162</v>
      </c>
      <c r="I26" s="35">
        <v>1053952626</v>
      </c>
      <c r="K26" s="35">
        <v>4819369</v>
      </c>
      <c r="M26" s="35">
        <v>109084096788</v>
      </c>
      <c r="O26" s="35">
        <v>128055244152</v>
      </c>
      <c r="Q26" s="35">
        <v>-18971147363</v>
      </c>
    </row>
    <row r="27" spans="1:17" s="17" customFormat="1" ht="18.75" x14ac:dyDescent="0.25">
      <c r="A27" s="17" t="s">
        <v>174</v>
      </c>
      <c r="C27" s="35">
        <v>1100000</v>
      </c>
      <c r="E27" s="35">
        <v>16347152250</v>
      </c>
      <c r="G27" s="35">
        <v>16459932004</v>
      </c>
      <c r="I27" s="35">
        <v>-112779754</v>
      </c>
      <c r="K27" s="35">
        <v>1100000</v>
      </c>
      <c r="M27" s="35">
        <v>16347152250</v>
      </c>
      <c r="O27" s="35">
        <v>16459932004</v>
      </c>
      <c r="Q27" s="35">
        <v>-112779754</v>
      </c>
    </row>
    <row r="28" spans="1:17" s="17" customFormat="1" ht="18.75" x14ac:dyDescent="0.25">
      <c r="A28" s="17" t="s">
        <v>113</v>
      </c>
      <c r="C28" s="35">
        <v>14497759</v>
      </c>
      <c r="E28" s="35">
        <v>59750067946</v>
      </c>
      <c r="G28" s="35">
        <v>66047892281</v>
      </c>
      <c r="I28" s="35">
        <v>-6297824334</v>
      </c>
      <c r="K28" s="35">
        <v>14497759</v>
      </c>
      <c r="M28" s="35">
        <v>59750067946</v>
      </c>
      <c r="O28" s="35">
        <v>68166382389</v>
      </c>
      <c r="Q28" s="35">
        <v>-8416314442</v>
      </c>
    </row>
    <row r="29" spans="1:17" s="17" customFormat="1" ht="18.75" x14ac:dyDescent="0.25">
      <c r="A29" s="17" t="s">
        <v>139</v>
      </c>
      <c r="C29" s="35">
        <v>11200000</v>
      </c>
      <c r="E29" s="35">
        <v>158761713600</v>
      </c>
      <c r="G29" s="35">
        <v>167557068000</v>
      </c>
      <c r="I29" s="35">
        <v>-8795354400</v>
      </c>
      <c r="K29" s="35">
        <v>11200000</v>
      </c>
      <c r="M29" s="35">
        <v>158761713600</v>
      </c>
      <c r="O29" s="35">
        <v>184034440800</v>
      </c>
      <c r="Q29" s="35">
        <v>-25272727200</v>
      </c>
    </row>
    <row r="30" spans="1:17" s="17" customFormat="1" ht="18.75" x14ac:dyDescent="0.25">
      <c r="A30" s="17" t="s">
        <v>136</v>
      </c>
      <c r="C30" s="35">
        <v>10072038</v>
      </c>
      <c r="E30" s="35">
        <v>45054492182</v>
      </c>
      <c r="G30" s="35">
        <v>46498813862</v>
      </c>
      <c r="I30" s="35">
        <v>-1444321679</v>
      </c>
      <c r="K30" s="35">
        <v>10072038</v>
      </c>
      <c r="M30" s="35">
        <v>45054492182</v>
      </c>
      <c r="O30" s="35">
        <v>50461031237</v>
      </c>
      <c r="Q30" s="35">
        <v>-5406539054</v>
      </c>
    </row>
    <row r="31" spans="1:17" s="17" customFormat="1" ht="18.75" x14ac:dyDescent="0.25">
      <c r="A31" s="17" t="s">
        <v>92</v>
      </c>
      <c r="C31" s="35">
        <v>45000000</v>
      </c>
      <c r="E31" s="35">
        <v>130707634500</v>
      </c>
      <c r="G31" s="35">
        <v>113172592500</v>
      </c>
      <c r="I31" s="35">
        <v>17535042000</v>
      </c>
      <c r="K31" s="35">
        <v>45000000</v>
      </c>
      <c r="M31" s="35">
        <v>130707634500</v>
      </c>
      <c r="O31" s="35">
        <v>88569855000</v>
      </c>
      <c r="Q31" s="35">
        <v>42137779500</v>
      </c>
    </row>
    <row r="32" spans="1:17" s="17" customFormat="1" ht="18.75" x14ac:dyDescent="0.25">
      <c r="A32" s="17" t="s">
        <v>122</v>
      </c>
      <c r="C32" s="35">
        <v>2004630</v>
      </c>
      <c r="E32" s="35">
        <v>49179896503</v>
      </c>
      <c r="G32" s="35">
        <v>50913547635</v>
      </c>
      <c r="I32" s="35">
        <v>-1733651131</v>
      </c>
      <c r="K32" s="35">
        <v>2004630</v>
      </c>
      <c r="M32" s="35">
        <v>49179896503</v>
      </c>
      <c r="O32" s="35">
        <v>45194491600</v>
      </c>
      <c r="Q32" s="35">
        <v>3985404903</v>
      </c>
    </row>
    <row r="33" spans="1:17" s="17" customFormat="1" ht="18.75" x14ac:dyDescent="0.25">
      <c r="A33" s="17" t="s">
        <v>126</v>
      </c>
      <c r="C33" s="35">
        <v>1</v>
      </c>
      <c r="E33" s="35">
        <v>22366</v>
      </c>
      <c r="G33" s="35">
        <v>25348</v>
      </c>
      <c r="I33" s="35">
        <v>-2981</v>
      </c>
      <c r="K33" s="35">
        <v>1</v>
      </c>
      <c r="M33" s="35">
        <v>22366</v>
      </c>
      <c r="O33" s="35">
        <v>30119</v>
      </c>
      <c r="Q33" s="35">
        <v>-7752</v>
      </c>
    </row>
    <row r="34" spans="1:17" s="17" customFormat="1" ht="18.75" x14ac:dyDescent="0.25">
      <c r="A34" s="17" t="s">
        <v>98</v>
      </c>
      <c r="C34" s="35">
        <v>15217153</v>
      </c>
      <c r="E34" s="35">
        <v>49403511328</v>
      </c>
      <c r="G34" s="35">
        <v>70104181344</v>
      </c>
      <c r="I34" s="35">
        <v>-20700670015</v>
      </c>
      <c r="K34" s="35">
        <v>15217153</v>
      </c>
      <c r="M34" s="35">
        <v>49403511328</v>
      </c>
      <c r="O34" s="35">
        <v>40840904878</v>
      </c>
      <c r="Q34" s="35">
        <v>8562606450</v>
      </c>
    </row>
    <row r="35" spans="1:17" s="17" customFormat="1" ht="18.75" x14ac:dyDescent="0.25">
      <c r="A35" s="17" t="s">
        <v>117</v>
      </c>
      <c r="C35" s="35">
        <v>17395977</v>
      </c>
      <c r="E35" s="35">
        <v>52050337519</v>
      </c>
      <c r="G35" s="35">
        <v>50839864554</v>
      </c>
      <c r="I35" s="35">
        <v>1210472965</v>
      </c>
      <c r="K35" s="35">
        <v>17395977</v>
      </c>
      <c r="M35" s="35">
        <v>52050337519</v>
      </c>
      <c r="O35" s="35">
        <v>54557745936</v>
      </c>
      <c r="Q35" s="35">
        <v>-2507408416</v>
      </c>
    </row>
    <row r="36" spans="1:17" s="17" customFormat="1" ht="18.75" x14ac:dyDescent="0.25">
      <c r="A36" s="17" t="s">
        <v>121</v>
      </c>
      <c r="C36" s="35">
        <v>870003</v>
      </c>
      <c r="E36" s="35">
        <v>18074873476</v>
      </c>
      <c r="G36" s="35">
        <v>20193698358</v>
      </c>
      <c r="I36" s="35">
        <v>-2118824881</v>
      </c>
      <c r="K36" s="35">
        <v>870003</v>
      </c>
      <c r="M36" s="35">
        <v>18074873476</v>
      </c>
      <c r="O36" s="35">
        <v>18680252014</v>
      </c>
      <c r="Q36" s="35">
        <v>-605378537</v>
      </c>
    </row>
    <row r="37" spans="1:17" s="17" customFormat="1" ht="18.75" x14ac:dyDescent="0.25">
      <c r="A37" s="17" t="s">
        <v>127</v>
      </c>
      <c r="C37" s="35">
        <v>57332580</v>
      </c>
      <c r="E37" s="35">
        <v>107200919611</v>
      </c>
      <c r="G37" s="35">
        <v>116547517599</v>
      </c>
      <c r="I37" s="35">
        <v>-9346597987</v>
      </c>
      <c r="K37" s="35">
        <v>57332580</v>
      </c>
      <c r="M37" s="35">
        <v>107200919611</v>
      </c>
      <c r="O37" s="35">
        <v>103268509744</v>
      </c>
      <c r="Q37" s="35">
        <v>3932409867</v>
      </c>
    </row>
    <row r="38" spans="1:17" s="17" customFormat="1" ht="18.75" x14ac:dyDescent="0.25">
      <c r="A38" s="17" t="s">
        <v>102</v>
      </c>
      <c r="C38" s="35">
        <v>1447871</v>
      </c>
      <c r="E38" s="35">
        <v>40443098308</v>
      </c>
      <c r="G38" s="35">
        <v>40932445405</v>
      </c>
      <c r="I38" s="35">
        <v>-489347096</v>
      </c>
      <c r="K38" s="35">
        <v>1447871</v>
      </c>
      <c r="M38" s="35">
        <v>40443098308</v>
      </c>
      <c r="O38" s="35">
        <v>43969275918</v>
      </c>
      <c r="Q38" s="35">
        <v>-3526177609</v>
      </c>
    </row>
    <row r="39" spans="1:17" s="17" customFormat="1" ht="18.75" x14ac:dyDescent="0.25">
      <c r="A39" s="17" t="s">
        <v>93</v>
      </c>
      <c r="C39" s="35">
        <v>7000000</v>
      </c>
      <c r="E39" s="35">
        <v>108480676500</v>
      </c>
      <c r="G39" s="35">
        <v>97834401000</v>
      </c>
      <c r="I39" s="35">
        <v>10646275500</v>
      </c>
      <c r="K39" s="35">
        <v>7000000</v>
      </c>
      <c r="M39" s="35">
        <v>108480676500</v>
      </c>
      <c r="O39" s="35">
        <v>99504405000</v>
      </c>
      <c r="Q39" s="35">
        <v>8976271500</v>
      </c>
    </row>
    <row r="40" spans="1:17" s="17" customFormat="1" ht="18.75" x14ac:dyDescent="0.25">
      <c r="A40" s="17" t="s">
        <v>87</v>
      </c>
      <c r="C40" s="35">
        <v>56178180</v>
      </c>
      <c r="E40" s="35">
        <v>236219780876</v>
      </c>
      <c r="G40" s="35">
        <v>285920869524</v>
      </c>
      <c r="I40" s="35">
        <v>-49701088647</v>
      </c>
      <c r="K40" s="35">
        <v>56178180</v>
      </c>
      <c r="M40" s="35">
        <v>236219780876</v>
      </c>
      <c r="O40" s="35">
        <v>262277263959</v>
      </c>
      <c r="Q40" s="35">
        <v>-26057483082</v>
      </c>
    </row>
    <row r="41" spans="1:17" s="17" customFormat="1" ht="18.75" x14ac:dyDescent="0.25">
      <c r="A41" s="17" t="s">
        <v>157</v>
      </c>
      <c r="C41" s="35">
        <v>321160</v>
      </c>
      <c r="E41" s="35">
        <v>7294841889</v>
      </c>
      <c r="G41" s="35">
        <v>7661978352</v>
      </c>
      <c r="I41" s="35">
        <v>-367136462</v>
      </c>
      <c r="K41" s="35">
        <v>321160</v>
      </c>
      <c r="M41" s="35">
        <v>7294841889</v>
      </c>
      <c r="O41" s="35">
        <v>6432246780</v>
      </c>
      <c r="Q41" s="35">
        <v>862595109</v>
      </c>
    </row>
    <row r="42" spans="1:17" s="17" customFormat="1" ht="18.75" x14ac:dyDescent="0.25">
      <c r="A42" s="17" t="s">
        <v>70</v>
      </c>
      <c r="C42" s="35">
        <v>59418860</v>
      </c>
      <c r="E42" s="35">
        <v>299461161159</v>
      </c>
      <c r="G42" s="35">
        <v>297848635169</v>
      </c>
      <c r="I42" s="35">
        <v>1612525990</v>
      </c>
      <c r="K42" s="35">
        <v>59418860</v>
      </c>
      <c r="M42" s="35">
        <v>299461161159</v>
      </c>
      <c r="O42" s="35">
        <v>270043259768</v>
      </c>
      <c r="Q42" s="35">
        <v>29417901391</v>
      </c>
    </row>
    <row r="43" spans="1:17" s="17" customFormat="1" ht="18.75" x14ac:dyDescent="0.25">
      <c r="A43" s="17" t="s">
        <v>153</v>
      </c>
      <c r="C43" s="35">
        <v>2606197</v>
      </c>
      <c r="E43" s="35">
        <v>87824395334</v>
      </c>
      <c r="G43" s="35">
        <v>92202661650</v>
      </c>
      <c r="I43" s="35">
        <v>-4378266315</v>
      </c>
      <c r="K43" s="35">
        <v>2606197</v>
      </c>
      <c r="M43" s="35">
        <v>87824395334</v>
      </c>
      <c r="O43" s="35">
        <v>87150815900</v>
      </c>
      <c r="Q43" s="35">
        <v>673579434</v>
      </c>
    </row>
    <row r="44" spans="1:17" s="17" customFormat="1" ht="18.75" x14ac:dyDescent="0.25">
      <c r="A44" s="17" t="s">
        <v>132</v>
      </c>
      <c r="C44" s="35">
        <v>21941010</v>
      </c>
      <c r="E44" s="35">
        <v>47197837583</v>
      </c>
      <c r="G44" s="35">
        <v>47197837583</v>
      </c>
      <c r="I44" s="35">
        <v>0</v>
      </c>
      <c r="K44" s="35">
        <v>21941010</v>
      </c>
      <c r="M44" s="35">
        <v>47197837583</v>
      </c>
      <c r="O44" s="35">
        <v>51012244872</v>
      </c>
      <c r="Q44" s="35">
        <v>-3814407288</v>
      </c>
    </row>
    <row r="45" spans="1:17" s="17" customFormat="1" ht="18.75" x14ac:dyDescent="0.25">
      <c r="A45" s="17" t="s">
        <v>131</v>
      </c>
      <c r="C45" s="35">
        <v>4599827</v>
      </c>
      <c r="E45" s="35">
        <v>78554828944</v>
      </c>
      <c r="G45" s="35">
        <v>82852939491</v>
      </c>
      <c r="I45" s="35">
        <v>-4298110546</v>
      </c>
      <c r="K45" s="35">
        <v>4599827</v>
      </c>
      <c r="M45" s="35">
        <v>78554828944</v>
      </c>
      <c r="O45" s="35">
        <v>90763291882</v>
      </c>
      <c r="Q45" s="35">
        <v>-12208462937</v>
      </c>
    </row>
    <row r="46" spans="1:17" s="17" customFormat="1" ht="18.75" x14ac:dyDescent="0.25">
      <c r="A46" s="17" t="s">
        <v>146</v>
      </c>
      <c r="C46" s="35">
        <v>410000</v>
      </c>
      <c r="E46" s="35">
        <v>64345651740</v>
      </c>
      <c r="G46" s="35">
        <v>65922910875</v>
      </c>
      <c r="I46" s="35">
        <v>-1577259135</v>
      </c>
      <c r="K46" s="35">
        <v>410000</v>
      </c>
      <c r="M46" s="35">
        <v>64345651740</v>
      </c>
      <c r="O46" s="35">
        <v>59736142485</v>
      </c>
      <c r="Q46" s="35">
        <v>4609509255</v>
      </c>
    </row>
    <row r="47" spans="1:17" s="17" customFormat="1" ht="18.75" x14ac:dyDescent="0.25">
      <c r="A47" s="17" t="s">
        <v>99</v>
      </c>
      <c r="C47" s="35">
        <v>2953312</v>
      </c>
      <c r="E47" s="35">
        <v>5419375658</v>
      </c>
      <c r="G47" s="35">
        <v>5492769153</v>
      </c>
      <c r="I47" s="35">
        <v>-73393494</v>
      </c>
      <c r="K47" s="35">
        <v>2953312</v>
      </c>
      <c r="M47" s="35">
        <v>5419375658</v>
      </c>
      <c r="O47" s="35">
        <v>6285418898</v>
      </c>
      <c r="Q47" s="35">
        <v>-866043239</v>
      </c>
    </row>
    <row r="48" spans="1:17" s="17" customFormat="1" ht="18.75" x14ac:dyDescent="0.25">
      <c r="A48" s="17" t="s">
        <v>71</v>
      </c>
      <c r="C48" s="35">
        <v>20000000</v>
      </c>
      <c r="E48" s="35">
        <v>232210080000</v>
      </c>
      <c r="G48" s="35">
        <v>225848160000</v>
      </c>
      <c r="I48" s="35">
        <v>6361920000</v>
      </c>
      <c r="K48" s="35">
        <v>20000000</v>
      </c>
      <c r="M48" s="35">
        <v>232210080000</v>
      </c>
      <c r="O48" s="35">
        <v>240162480000</v>
      </c>
      <c r="Q48" s="35">
        <v>-7952400000</v>
      </c>
    </row>
    <row r="49" spans="1:17" s="17" customFormat="1" ht="18.75" x14ac:dyDescent="0.25">
      <c r="A49" s="17" t="s">
        <v>97</v>
      </c>
      <c r="C49" s="35">
        <v>11279926</v>
      </c>
      <c r="E49" s="35">
        <v>39581220854</v>
      </c>
      <c r="G49" s="35">
        <v>43404789214</v>
      </c>
      <c r="I49" s="35">
        <v>-3823568359</v>
      </c>
      <c r="K49" s="35">
        <v>11279926</v>
      </c>
      <c r="M49" s="35">
        <v>39581220854</v>
      </c>
      <c r="O49" s="35">
        <v>45950097184</v>
      </c>
      <c r="Q49" s="35">
        <v>-6368876329</v>
      </c>
    </row>
    <row r="50" spans="1:17" s="17" customFormat="1" ht="18.75" x14ac:dyDescent="0.25">
      <c r="A50" s="17" t="s">
        <v>143</v>
      </c>
      <c r="C50" s="35">
        <v>11836861</v>
      </c>
      <c r="E50" s="35">
        <v>16484770779</v>
      </c>
      <c r="G50" s="35">
        <v>17896742580</v>
      </c>
      <c r="I50" s="35">
        <v>-1411971800</v>
      </c>
      <c r="K50" s="35">
        <v>11836861</v>
      </c>
      <c r="M50" s="35">
        <v>16484770779</v>
      </c>
      <c r="O50" s="35">
        <v>17414318845</v>
      </c>
      <c r="Q50" s="35">
        <v>-929548065</v>
      </c>
    </row>
    <row r="51" spans="1:17" s="17" customFormat="1" ht="18.75" x14ac:dyDescent="0.25">
      <c r="A51" s="17" t="s">
        <v>156</v>
      </c>
      <c r="C51" s="35">
        <v>9500000</v>
      </c>
      <c r="E51" s="35">
        <v>65065542750</v>
      </c>
      <c r="G51" s="35">
        <v>62799108750</v>
      </c>
      <c r="I51" s="35">
        <v>2266434000</v>
      </c>
      <c r="K51" s="35">
        <v>9500000</v>
      </c>
      <c r="M51" s="35">
        <v>65065542750</v>
      </c>
      <c r="O51" s="35">
        <v>63649021500</v>
      </c>
      <c r="Q51" s="35">
        <v>1416521250</v>
      </c>
    </row>
    <row r="52" spans="1:17" s="17" customFormat="1" ht="18.75" x14ac:dyDescent="0.25">
      <c r="A52" s="17" t="s">
        <v>134</v>
      </c>
      <c r="C52" s="35">
        <v>8304632</v>
      </c>
      <c r="E52" s="35">
        <v>92458457723</v>
      </c>
      <c r="G52" s="35">
        <v>95760545499</v>
      </c>
      <c r="I52" s="35">
        <v>-3302087775</v>
      </c>
      <c r="K52" s="35">
        <v>8304632</v>
      </c>
      <c r="M52" s="35">
        <v>92458457723</v>
      </c>
      <c r="O52" s="35">
        <v>100713677163</v>
      </c>
      <c r="Q52" s="35">
        <v>-8255219439</v>
      </c>
    </row>
    <row r="53" spans="1:17" s="17" customFormat="1" ht="18.75" x14ac:dyDescent="0.25">
      <c r="A53" s="17" t="s">
        <v>135</v>
      </c>
      <c r="C53" s="35">
        <v>2450000</v>
      </c>
      <c r="E53" s="35">
        <v>41864912775</v>
      </c>
      <c r="G53" s="35">
        <v>46808820450</v>
      </c>
      <c r="I53" s="35">
        <v>-4943907675</v>
      </c>
      <c r="K53" s="35">
        <v>2450000</v>
      </c>
      <c r="M53" s="35">
        <v>41864912775</v>
      </c>
      <c r="O53" s="35">
        <v>46979300025</v>
      </c>
      <c r="Q53" s="35">
        <v>-5114387250</v>
      </c>
    </row>
    <row r="54" spans="1:17" s="17" customFormat="1" ht="18.75" x14ac:dyDescent="0.25">
      <c r="A54" s="17" t="s">
        <v>124</v>
      </c>
      <c r="C54" s="35">
        <v>8000000</v>
      </c>
      <c r="E54" s="35">
        <v>35658561600</v>
      </c>
      <c r="G54" s="35">
        <v>40954860000</v>
      </c>
      <c r="I54" s="35">
        <v>-5296298400</v>
      </c>
      <c r="K54" s="35">
        <v>8000000</v>
      </c>
      <c r="M54" s="35">
        <v>35658561600</v>
      </c>
      <c r="O54" s="35">
        <v>35149608000</v>
      </c>
      <c r="Q54" s="35">
        <v>508953600</v>
      </c>
    </row>
    <row r="55" spans="1:17" s="17" customFormat="1" ht="18.75" x14ac:dyDescent="0.25">
      <c r="A55" s="17" t="s">
        <v>145</v>
      </c>
      <c r="C55" s="35">
        <v>13500000</v>
      </c>
      <c r="E55" s="35">
        <v>189485811000</v>
      </c>
      <c r="G55" s="35">
        <v>188546433750</v>
      </c>
      <c r="I55" s="35">
        <v>939377250</v>
      </c>
      <c r="K55" s="35">
        <v>13500000</v>
      </c>
      <c r="M55" s="35">
        <v>189485811000</v>
      </c>
      <c r="O55" s="35">
        <v>201295125000</v>
      </c>
      <c r="Q55" s="35">
        <v>-11809314000</v>
      </c>
    </row>
    <row r="56" spans="1:17" s="17" customFormat="1" ht="18.75" x14ac:dyDescent="0.25">
      <c r="A56" s="17" t="s">
        <v>100</v>
      </c>
      <c r="C56" s="35">
        <v>6900000</v>
      </c>
      <c r="E56" s="35">
        <v>121677684300</v>
      </c>
      <c r="G56" s="35">
        <v>115230276000</v>
      </c>
      <c r="I56" s="35">
        <v>6447408300</v>
      </c>
      <c r="K56" s="35">
        <v>6900000</v>
      </c>
      <c r="M56" s="35">
        <v>121677684300</v>
      </c>
      <c r="O56" s="35">
        <v>120786021450</v>
      </c>
      <c r="Q56" s="35">
        <v>891662850</v>
      </c>
    </row>
    <row r="57" spans="1:17" s="17" customFormat="1" ht="18.75" x14ac:dyDescent="0.25">
      <c r="A57" s="17" t="s">
        <v>101</v>
      </c>
      <c r="C57" s="35">
        <v>14000000</v>
      </c>
      <c r="E57" s="35">
        <v>36712254600</v>
      </c>
      <c r="G57" s="35">
        <v>37338506100</v>
      </c>
      <c r="I57" s="35">
        <v>-626251500</v>
      </c>
      <c r="K57" s="35">
        <v>14000000</v>
      </c>
      <c r="M57" s="35">
        <v>36712254600</v>
      </c>
      <c r="O57" s="35">
        <v>33706247400</v>
      </c>
      <c r="Q57" s="35">
        <v>3006007200</v>
      </c>
    </row>
    <row r="58" spans="1:17" s="17" customFormat="1" ht="18.75" x14ac:dyDescent="0.25">
      <c r="A58" s="17" t="s">
        <v>65</v>
      </c>
      <c r="C58" s="35">
        <v>40379418</v>
      </c>
      <c r="E58" s="35">
        <v>77067188088</v>
      </c>
      <c r="G58" s="35">
        <v>82164861467</v>
      </c>
      <c r="I58" s="35">
        <v>-5097673378</v>
      </c>
      <c r="K58" s="35">
        <v>40379418</v>
      </c>
      <c r="M58" s="35">
        <v>77067188088</v>
      </c>
      <c r="O58" s="35">
        <v>74739116713</v>
      </c>
      <c r="Q58" s="35">
        <v>2328071375</v>
      </c>
    </row>
    <row r="59" spans="1:17" s="17" customFormat="1" ht="18.75" x14ac:dyDescent="0.25">
      <c r="A59" s="17" t="s">
        <v>142</v>
      </c>
      <c r="C59" s="35">
        <v>6189031</v>
      </c>
      <c r="E59" s="35">
        <v>66259261479</v>
      </c>
      <c r="G59" s="35">
        <v>68781666048</v>
      </c>
      <c r="I59" s="35">
        <v>-2522404568</v>
      </c>
      <c r="K59" s="35">
        <v>6189031</v>
      </c>
      <c r="M59" s="35">
        <v>66259261479</v>
      </c>
      <c r="O59" s="35">
        <v>59368790462</v>
      </c>
      <c r="Q59" s="35">
        <v>6890471017</v>
      </c>
    </row>
    <row r="60" spans="1:17" s="17" customFormat="1" ht="18.75" x14ac:dyDescent="0.25">
      <c r="A60" s="17" t="s">
        <v>168</v>
      </c>
      <c r="C60" s="35">
        <v>833761</v>
      </c>
      <c r="E60" s="35">
        <v>26770243942</v>
      </c>
      <c r="G60" s="35">
        <v>29253498196</v>
      </c>
      <c r="I60" s="35">
        <v>-2483254253</v>
      </c>
      <c r="K60" s="35">
        <v>833761</v>
      </c>
      <c r="M60" s="35">
        <v>26770243942</v>
      </c>
      <c r="O60" s="35">
        <v>28590988188</v>
      </c>
      <c r="Q60" s="35">
        <v>-1820744245</v>
      </c>
    </row>
    <row r="61" spans="1:17" s="17" customFormat="1" ht="18.75" x14ac:dyDescent="0.25">
      <c r="A61" s="17" t="s">
        <v>140</v>
      </c>
      <c r="C61" s="35">
        <v>16658306</v>
      </c>
      <c r="E61" s="35">
        <v>83955088632</v>
      </c>
      <c r="G61" s="35">
        <v>101507829056</v>
      </c>
      <c r="I61" s="35">
        <v>-17552740423</v>
      </c>
      <c r="K61" s="35">
        <v>16658306</v>
      </c>
      <c r="M61" s="35">
        <v>83955088632</v>
      </c>
      <c r="O61" s="35">
        <v>101839012837</v>
      </c>
      <c r="Q61" s="35">
        <v>-17883924204</v>
      </c>
    </row>
    <row r="62" spans="1:17" s="17" customFormat="1" ht="18.75" x14ac:dyDescent="0.25">
      <c r="A62" s="17" t="s">
        <v>137</v>
      </c>
      <c r="C62" s="35">
        <v>12183006</v>
      </c>
      <c r="E62" s="35">
        <v>57161640779</v>
      </c>
      <c r="G62" s="35">
        <v>55672046065</v>
      </c>
      <c r="I62" s="35">
        <v>1489594714</v>
      </c>
      <c r="K62" s="35">
        <v>12183006</v>
      </c>
      <c r="M62" s="35">
        <v>57161640779</v>
      </c>
      <c r="O62" s="35">
        <v>69185874321</v>
      </c>
      <c r="Q62" s="35">
        <v>-12024233541</v>
      </c>
    </row>
    <row r="63" spans="1:17" ht="19.5" thickBot="1" x14ac:dyDescent="0.5">
      <c r="A63" s="3" t="s">
        <v>12</v>
      </c>
      <c r="C63" s="36">
        <f>SUM(C4:C62)</f>
        <v>935402042</v>
      </c>
      <c r="E63" s="36">
        <f>SUM(E4:E62)</f>
        <v>4692347212498</v>
      </c>
      <c r="G63" s="36">
        <f>SUM(G4:G62)</f>
        <v>4876627379150</v>
      </c>
      <c r="I63" s="36">
        <f>SUM(I4:I62)</f>
        <v>-184280166620</v>
      </c>
      <c r="K63" s="36">
        <f>SUM(K4:K62)</f>
        <v>935402042</v>
      </c>
      <c r="M63" s="36">
        <f>SUM(M4:M62)</f>
        <v>4692347212498</v>
      </c>
      <c r="O63" s="36">
        <f>SUM(O4:O62)</f>
        <v>4795656392933</v>
      </c>
      <c r="Q63" s="36">
        <f>SUM(Q4:Q62)</f>
        <v>-103309180410</v>
      </c>
    </row>
    <row r="64" spans="1:17" ht="19.5" thickTop="1" x14ac:dyDescent="0.45">
      <c r="C64" s="4"/>
      <c r="E64" s="4"/>
      <c r="G64" s="4"/>
      <c r="I64" s="4"/>
      <c r="K64" s="4"/>
      <c r="M64" s="4"/>
      <c r="O64" s="4"/>
      <c r="Q64" s="4"/>
    </row>
    <row r="65" spans="1:17" ht="18.75" x14ac:dyDescent="0.45">
      <c r="A65" s="91" t="s">
        <v>52</v>
      </c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3"/>
    </row>
  </sheetData>
  <mergeCells count="4">
    <mergeCell ref="A65:Q65"/>
    <mergeCell ref="A1:Q1"/>
    <mergeCell ref="C2:I2"/>
    <mergeCell ref="K2:Q2"/>
  </mergeCells>
  <pageMargins left="0.39370078740157483" right="0.39370078740157483" top="1.0629921259842521" bottom="0.39370078740157483" header="0.27559055118110237" footer="0.31496062992125984"/>
  <pageSetup paperSize="9" scale="78" fitToHeight="0" orientation="landscape" r:id="rId1"/>
  <headerFooter>
    <oddHeader>&amp;C&amp;"B Nazanin,Bold"&amp;16&amp;U‫صندوق سرمایه‌گذاری مدیریت ثروت صندوق بازنشستگی کشوری
‫صورت وضعیت درآمدها
‫برای ماه منتهی به 1403/01/31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7"/>
  <sheetViews>
    <sheetView rightToLeft="1" tabSelected="1" workbookViewId="0">
      <selection activeCell="J17" sqref="J17"/>
    </sheetView>
  </sheetViews>
  <sheetFormatPr defaultRowHeight="18" x14ac:dyDescent="0.45"/>
  <cols>
    <col min="1" max="1" width="37" style="1" customWidth="1"/>
    <col min="2" max="2" width="1.42578125" style="1" customWidth="1"/>
    <col min="3" max="3" width="21.285156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16384" width="9.140625" style="1"/>
  </cols>
  <sheetData>
    <row r="1" spans="1:7" ht="20.100000000000001" customHeight="1" x14ac:dyDescent="0.45">
      <c r="A1" s="69" t="s">
        <v>73</v>
      </c>
      <c r="B1" s="62"/>
      <c r="C1" s="62"/>
      <c r="D1" s="62"/>
      <c r="E1" s="62"/>
      <c r="F1" s="62"/>
      <c r="G1" s="62"/>
    </row>
    <row r="2" spans="1:7" ht="20.100000000000001" customHeight="1" x14ac:dyDescent="0.45">
      <c r="A2" s="69" t="s">
        <v>40</v>
      </c>
      <c r="B2" s="62"/>
      <c r="C2" s="62"/>
      <c r="D2" s="62"/>
      <c r="E2" s="62"/>
      <c r="F2" s="62"/>
      <c r="G2" s="62"/>
    </row>
    <row r="3" spans="1:7" ht="20.100000000000001" customHeight="1" x14ac:dyDescent="0.45">
      <c r="A3" s="69" t="s">
        <v>173</v>
      </c>
      <c r="B3" s="62"/>
      <c r="C3" s="62"/>
      <c r="D3" s="62"/>
      <c r="E3" s="62"/>
      <c r="F3" s="62"/>
      <c r="G3" s="62"/>
    </row>
    <row r="5" spans="1:7" ht="21" x14ac:dyDescent="0.45">
      <c r="A5" s="63" t="s">
        <v>94</v>
      </c>
      <c r="B5" s="62"/>
      <c r="C5" s="62"/>
      <c r="D5" s="62"/>
      <c r="E5" s="62"/>
      <c r="F5" s="62"/>
      <c r="G5" s="62"/>
    </row>
    <row r="7" spans="1:7" ht="31.5" x14ac:dyDescent="0.45">
      <c r="A7" s="2" t="s">
        <v>41</v>
      </c>
      <c r="C7" s="2" t="s">
        <v>36</v>
      </c>
      <c r="E7" s="18" t="s">
        <v>42</v>
      </c>
      <c r="F7" s="19"/>
      <c r="G7" s="18" t="s">
        <v>43</v>
      </c>
    </row>
    <row r="8" spans="1:7" s="17" customFormat="1" ht="21" x14ac:dyDescent="0.25">
      <c r="A8" s="10" t="s">
        <v>84</v>
      </c>
      <c r="C8" s="35">
        <v>-151347108018</v>
      </c>
      <c r="E8" s="33">
        <v>1.1108</v>
      </c>
      <c r="F8" s="33"/>
      <c r="G8" s="33">
        <v>-2.8500000000000001E-2</v>
      </c>
    </row>
    <row r="9" spans="1:7" s="17" customFormat="1" ht="21" x14ac:dyDescent="0.25">
      <c r="A9" s="10" t="s">
        <v>85</v>
      </c>
      <c r="C9" s="11">
        <v>0</v>
      </c>
      <c r="E9" s="33">
        <v>0</v>
      </c>
      <c r="F9" s="33"/>
      <c r="G9" s="33">
        <v>0</v>
      </c>
    </row>
    <row r="10" spans="1:7" s="17" customFormat="1" ht="21" x14ac:dyDescent="0.25">
      <c r="A10" s="10" t="s">
        <v>86</v>
      </c>
      <c r="C10" s="11">
        <v>12080529952</v>
      </c>
      <c r="E10" s="33">
        <v>-8.8700000000000001E-2</v>
      </c>
      <c r="F10" s="33"/>
      <c r="G10" s="33">
        <v>2.3E-3</v>
      </c>
    </row>
    <row r="11" spans="1:7" ht="21.75" thickBot="1" x14ac:dyDescent="0.5">
      <c r="A11" s="16" t="s">
        <v>12</v>
      </c>
      <c r="C11" s="36">
        <f>SUM(C8:C10)</f>
        <v>-139266578066</v>
      </c>
      <c r="E11" s="7">
        <f>SUM(E8:E10)</f>
        <v>1.0221</v>
      </c>
      <c r="G11" s="34">
        <f>SUM(G8:G10)</f>
        <v>-2.6200000000000001E-2</v>
      </c>
    </row>
    <row r="12" spans="1:7" ht="19.5" thickTop="1" x14ac:dyDescent="0.45">
      <c r="C12" s="4"/>
      <c r="E12" s="4"/>
      <c r="G12" s="4"/>
    </row>
    <row r="17" spans="5:5" x14ac:dyDescent="0.45">
      <c r="E17" s="15"/>
    </row>
  </sheetData>
  <mergeCells count="4">
    <mergeCell ref="A1:G1"/>
    <mergeCell ref="A2:G2"/>
    <mergeCell ref="A3:G3"/>
    <mergeCell ref="A5:G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67"/>
  <sheetViews>
    <sheetView rightToLeft="1" view="pageBreakPreview" zoomScale="85" zoomScaleNormal="85" zoomScaleSheetLayoutView="85" zoomScalePageLayoutView="70" workbookViewId="0">
      <pane ySplit="5" topLeftCell="A6" activePane="bottomLeft" state="frozen"/>
      <selection pane="bottomLeft" activeCell="C66" sqref="C66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3.7109375" style="1" bestFit="1" customWidth="1"/>
    <col min="4" max="4" width="1.42578125" style="1" customWidth="1"/>
    <col min="5" max="5" width="19.42578125" style="1" bestFit="1" customWidth="1"/>
    <col min="6" max="6" width="1.42578125" style="1" customWidth="1"/>
    <col min="7" max="7" width="19.42578125" style="1" bestFit="1" customWidth="1"/>
    <col min="8" max="8" width="1.42578125" style="1" customWidth="1"/>
    <col min="9" max="9" width="13" style="1" bestFit="1" customWidth="1"/>
    <col min="10" max="10" width="17.85546875" style="1" bestFit="1" customWidth="1"/>
    <col min="11" max="11" width="1.42578125" style="1" customWidth="1"/>
    <col min="12" max="12" width="13" style="1" bestFit="1" customWidth="1"/>
    <col min="13" max="13" width="17.85546875" style="1" bestFit="1" customWidth="1"/>
    <col min="14" max="14" width="1.140625" style="1" customWidth="1"/>
    <col min="15" max="15" width="13.5703125" style="1" bestFit="1" customWidth="1"/>
    <col min="16" max="16" width="1.42578125" style="1" customWidth="1"/>
    <col min="17" max="17" width="14.42578125" style="1" bestFit="1" customWidth="1"/>
    <col min="18" max="18" width="1.42578125" style="1" customWidth="1"/>
    <col min="19" max="19" width="19.5703125" style="1" bestFit="1" customWidth="1"/>
    <col min="20" max="20" width="1.42578125" style="1" customWidth="1"/>
    <col min="21" max="21" width="19.28515625" style="1" bestFit="1" customWidth="1"/>
    <col min="22" max="22" width="1.42578125" style="1" customWidth="1"/>
    <col min="23" max="23" width="16.7109375" style="1" bestFit="1" customWidth="1"/>
    <col min="24" max="16384" width="9.140625" style="1"/>
  </cols>
  <sheetData>
    <row r="1" spans="1:23" ht="18" customHeight="1" x14ac:dyDescent="0.45">
      <c r="A1" s="63" t="s">
        <v>120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</row>
    <row r="2" spans="1:23" ht="21" x14ac:dyDescent="0.45">
      <c r="A2" s="63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3" ht="21" x14ac:dyDescent="0.45">
      <c r="C3" s="64" t="s">
        <v>176</v>
      </c>
      <c r="D3" s="65"/>
      <c r="E3" s="65"/>
      <c r="F3" s="65"/>
      <c r="G3" s="65"/>
      <c r="I3" s="64" t="s">
        <v>2</v>
      </c>
      <c r="J3" s="65"/>
      <c r="K3" s="65"/>
      <c r="L3" s="65"/>
      <c r="M3" s="65"/>
      <c r="O3" s="64" t="s">
        <v>177</v>
      </c>
      <c r="P3" s="65"/>
      <c r="Q3" s="65"/>
      <c r="R3" s="65"/>
      <c r="S3" s="65"/>
      <c r="T3" s="65"/>
      <c r="U3" s="65"/>
      <c r="V3" s="65"/>
      <c r="W3" s="65"/>
    </row>
    <row r="4" spans="1:23" ht="18.75" x14ac:dyDescent="0.45">
      <c r="A4" s="66" t="s">
        <v>3</v>
      </c>
      <c r="C4" s="66" t="s">
        <v>4</v>
      </c>
      <c r="E4" s="66" t="s">
        <v>5</v>
      </c>
      <c r="G4" s="66" t="s">
        <v>6</v>
      </c>
      <c r="I4" s="66" t="s">
        <v>7</v>
      </c>
      <c r="J4" s="62"/>
      <c r="L4" s="66" t="s">
        <v>8</v>
      </c>
      <c r="M4" s="62"/>
      <c r="O4" s="66" t="s">
        <v>4</v>
      </c>
      <c r="Q4" s="68" t="s">
        <v>9</v>
      </c>
      <c r="S4" s="66" t="s">
        <v>5</v>
      </c>
      <c r="U4" s="66" t="s">
        <v>6</v>
      </c>
      <c r="W4" s="68" t="s">
        <v>10</v>
      </c>
    </row>
    <row r="5" spans="1:23" ht="18.75" x14ac:dyDescent="0.45">
      <c r="A5" s="67"/>
      <c r="C5" s="67"/>
      <c r="E5" s="67"/>
      <c r="G5" s="67"/>
      <c r="I5" s="5" t="s">
        <v>4</v>
      </c>
      <c r="J5" s="5" t="s">
        <v>5</v>
      </c>
      <c r="L5" s="5" t="s">
        <v>4</v>
      </c>
      <c r="M5" s="5" t="s">
        <v>11</v>
      </c>
      <c r="O5" s="67"/>
      <c r="Q5" s="67"/>
      <c r="S5" s="67"/>
      <c r="U5" s="67"/>
      <c r="W5" s="67"/>
    </row>
    <row r="6" spans="1:23" s="17" customFormat="1" ht="18.75" x14ac:dyDescent="0.25">
      <c r="A6" s="17" t="s">
        <v>157</v>
      </c>
      <c r="C6" s="11">
        <v>321160</v>
      </c>
      <c r="E6" s="11">
        <v>6432246780</v>
      </c>
      <c r="G6" s="11">
        <v>7661978352</v>
      </c>
      <c r="I6" s="11">
        <v>0</v>
      </c>
      <c r="J6" s="11">
        <v>0</v>
      </c>
      <c r="L6" s="11">
        <v>0</v>
      </c>
      <c r="M6" s="11">
        <v>0</v>
      </c>
      <c r="O6" s="11">
        <v>321160</v>
      </c>
      <c r="Q6" s="11">
        <v>22850</v>
      </c>
      <c r="S6" s="11">
        <v>6432246780</v>
      </c>
      <c r="U6" s="11">
        <v>7294841889.3000002</v>
      </c>
      <c r="W6" s="6">
        <v>1.4E-3</v>
      </c>
    </row>
    <row r="7" spans="1:23" s="17" customFormat="1" ht="18.75" x14ac:dyDescent="0.25">
      <c r="A7" s="17" t="s">
        <v>143</v>
      </c>
      <c r="C7" s="11">
        <v>11836861</v>
      </c>
      <c r="E7" s="11">
        <v>18387856374</v>
      </c>
      <c r="G7" s="11">
        <v>17896742580.792999</v>
      </c>
      <c r="I7" s="11">
        <v>0</v>
      </c>
      <c r="J7" s="11">
        <v>0</v>
      </c>
      <c r="L7" s="11">
        <v>0</v>
      </c>
      <c r="M7" s="11">
        <v>0</v>
      </c>
      <c r="O7" s="11">
        <v>11836861</v>
      </c>
      <c r="Q7" s="11">
        <v>1401</v>
      </c>
      <c r="S7" s="11">
        <v>18387856374</v>
      </c>
      <c r="U7" s="11">
        <v>16484770779.5471</v>
      </c>
      <c r="W7" s="6">
        <v>3.0999999999999999E-3</v>
      </c>
    </row>
    <row r="8" spans="1:23" s="17" customFormat="1" ht="18.75" x14ac:dyDescent="0.25">
      <c r="A8" s="17" t="s">
        <v>127</v>
      </c>
      <c r="C8" s="11">
        <v>57332580</v>
      </c>
      <c r="E8" s="11">
        <v>97215096620</v>
      </c>
      <c r="G8" s="11">
        <v>116547517599.705</v>
      </c>
      <c r="I8" s="11">
        <v>0</v>
      </c>
      <c r="J8" s="11">
        <v>0</v>
      </c>
      <c r="L8" s="11">
        <v>0</v>
      </c>
      <c r="M8" s="11">
        <v>0</v>
      </c>
      <c r="O8" s="11">
        <v>57332580</v>
      </c>
      <c r="Q8" s="11">
        <v>1881</v>
      </c>
      <c r="S8" s="11">
        <v>97215096620</v>
      </c>
      <c r="U8" s="11">
        <v>107200919611.269</v>
      </c>
      <c r="W8" s="6">
        <v>2.0199999999999999E-2</v>
      </c>
    </row>
    <row r="9" spans="1:23" s="17" customFormat="1" ht="18.75" x14ac:dyDescent="0.25">
      <c r="A9" s="17" t="s">
        <v>64</v>
      </c>
      <c r="C9" s="11">
        <v>32181303</v>
      </c>
      <c r="E9" s="11">
        <v>42691473960</v>
      </c>
      <c r="G9" s="11">
        <v>76743588368.912796</v>
      </c>
      <c r="I9" s="11">
        <v>0</v>
      </c>
      <c r="J9" s="11">
        <v>0</v>
      </c>
      <c r="L9" s="35">
        <v>-32181303</v>
      </c>
      <c r="M9" s="35">
        <v>79018609495</v>
      </c>
      <c r="O9" s="11">
        <v>0</v>
      </c>
      <c r="Q9" s="11">
        <v>0</v>
      </c>
      <c r="S9" s="11">
        <v>0</v>
      </c>
      <c r="U9" s="11">
        <v>0</v>
      </c>
      <c r="W9" s="6">
        <v>0</v>
      </c>
    </row>
    <row r="10" spans="1:23" s="17" customFormat="1" ht="18.75" x14ac:dyDescent="0.25">
      <c r="A10" s="17" t="s">
        <v>117</v>
      </c>
      <c r="C10" s="11">
        <v>17395977</v>
      </c>
      <c r="E10" s="11">
        <v>30339847184</v>
      </c>
      <c r="G10" s="11">
        <v>50839864554.338997</v>
      </c>
      <c r="I10" s="11">
        <v>0</v>
      </c>
      <c r="J10" s="11">
        <v>0</v>
      </c>
      <c r="L10" s="35">
        <v>0</v>
      </c>
      <c r="M10" s="35">
        <v>0</v>
      </c>
      <c r="O10" s="11">
        <v>17395977</v>
      </c>
      <c r="Q10" s="11">
        <v>3010</v>
      </c>
      <c r="S10" s="11">
        <v>30339847184</v>
      </c>
      <c r="U10" s="11">
        <v>52050337519.918503</v>
      </c>
      <c r="W10" s="6">
        <v>9.7999999999999997E-3</v>
      </c>
    </row>
    <row r="11" spans="1:23" s="17" customFormat="1" ht="18.75" x14ac:dyDescent="0.25">
      <c r="A11" s="17" t="s">
        <v>65</v>
      </c>
      <c r="C11" s="11">
        <v>40379418</v>
      </c>
      <c r="E11" s="11">
        <v>172257222495</v>
      </c>
      <c r="G11" s="11">
        <v>82164861467.556305</v>
      </c>
      <c r="I11" s="11">
        <v>0</v>
      </c>
      <c r="J11" s="11">
        <v>0</v>
      </c>
      <c r="L11" s="35">
        <v>0</v>
      </c>
      <c r="M11" s="35">
        <v>0</v>
      </c>
      <c r="O11" s="11">
        <v>40379418</v>
      </c>
      <c r="Q11" s="11">
        <v>1920</v>
      </c>
      <c r="S11" s="11">
        <v>172257222495</v>
      </c>
      <c r="U11" s="11">
        <v>77067188088.768005</v>
      </c>
      <c r="W11" s="6">
        <v>1.4500000000000001E-2</v>
      </c>
    </row>
    <row r="12" spans="1:23" s="17" customFormat="1" ht="18.75" x14ac:dyDescent="0.25">
      <c r="A12" s="17" t="s">
        <v>97</v>
      </c>
      <c r="C12" s="11">
        <v>11279926</v>
      </c>
      <c r="E12" s="11">
        <v>34362520107</v>
      </c>
      <c r="G12" s="11">
        <v>43404789214.401299</v>
      </c>
      <c r="I12" s="11">
        <v>0</v>
      </c>
      <c r="J12" s="11">
        <v>0</v>
      </c>
      <c r="L12" s="35">
        <v>0</v>
      </c>
      <c r="M12" s="35">
        <v>0</v>
      </c>
      <c r="O12" s="11">
        <v>11279926</v>
      </c>
      <c r="Q12" s="11">
        <v>3530</v>
      </c>
      <c r="S12" s="11">
        <v>34362520107</v>
      </c>
      <c r="U12" s="11">
        <v>39581220854.259003</v>
      </c>
      <c r="W12" s="6">
        <v>7.4999999999999997E-3</v>
      </c>
    </row>
    <row r="13" spans="1:23" s="17" customFormat="1" ht="18.75" x14ac:dyDescent="0.25">
      <c r="A13" s="17" t="s">
        <v>144</v>
      </c>
      <c r="C13" s="11">
        <v>28887428</v>
      </c>
      <c r="E13" s="11">
        <v>73411977134</v>
      </c>
      <c r="G13" s="11">
        <v>74947579766.873993</v>
      </c>
      <c r="I13" s="11">
        <v>0</v>
      </c>
      <c r="J13" s="11">
        <v>0</v>
      </c>
      <c r="L13" s="35">
        <v>-4600000</v>
      </c>
      <c r="M13" s="35">
        <v>11795894467</v>
      </c>
      <c r="O13" s="11">
        <v>24287428</v>
      </c>
      <c r="Q13" s="11">
        <v>2615</v>
      </c>
      <c r="S13" s="11">
        <v>61721940390</v>
      </c>
      <c r="U13" s="11">
        <v>63133730055.890999</v>
      </c>
      <c r="W13" s="6">
        <v>1.1900000000000001E-2</v>
      </c>
    </row>
    <row r="14" spans="1:23" s="17" customFormat="1" ht="18.75" x14ac:dyDescent="0.25">
      <c r="A14" s="17" t="s">
        <v>98</v>
      </c>
      <c r="C14" s="11">
        <v>17184683</v>
      </c>
      <c r="E14" s="11">
        <v>48065219956</v>
      </c>
      <c r="G14" s="11">
        <v>75384781842.830002</v>
      </c>
      <c r="I14" s="11">
        <v>0</v>
      </c>
      <c r="J14" s="11">
        <v>0</v>
      </c>
      <c r="L14" s="35">
        <v>-1967530</v>
      </c>
      <c r="M14" s="35">
        <v>7462784769</v>
      </c>
      <c r="O14" s="11">
        <v>15217153</v>
      </c>
      <c r="Q14" s="11">
        <v>3266</v>
      </c>
      <c r="S14" s="11">
        <v>42562077287</v>
      </c>
      <c r="U14" s="11">
        <v>49403511328.896896</v>
      </c>
      <c r="W14" s="6">
        <v>9.2999999999999992E-3</v>
      </c>
    </row>
    <row r="15" spans="1:23" s="17" customFormat="1" ht="18.75" x14ac:dyDescent="0.25">
      <c r="A15" s="17" t="s">
        <v>92</v>
      </c>
      <c r="C15" s="11">
        <v>45000000</v>
      </c>
      <c r="E15" s="11">
        <v>98551300618</v>
      </c>
      <c r="G15" s="11">
        <v>113172592500</v>
      </c>
      <c r="I15" s="11">
        <v>0</v>
      </c>
      <c r="J15" s="11">
        <v>0</v>
      </c>
      <c r="L15" s="35">
        <v>0</v>
      </c>
      <c r="M15" s="35">
        <v>0</v>
      </c>
      <c r="O15" s="11">
        <v>45000000</v>
      </c>
      <c r="Q15" s="11">
        <v>2922</v>
      </c>
      <c r="S15" s="11">
        <v>98551300618</v>
      </c>
      <c r="U15" s="11">
        <v>130707634500</v>
      </c>
      <c r="W15" s="6">
        <v>2.46E-2</v>
      </c>
    </row>
    <row r="16" spans="1:23" s="17" customFormat="1" ht="18.75" x14ac:dyDescent="0.25">
      <c r="A16" s="17" t="s">
        <v>128</v>
      </c>
      <c r="C16" s="11">
        <v>48742500</v>
      </c>
      <c r="E16" s="11">
        <v>140055567756</v>
      </c>
      <c r="G16" s="11">
        <v>124522879061.25</v>
      </c>
      <c r="I16" s="11">
        <v>0</v>
      </c>
      <c r="J16" s="11">
        <v>0</v>
      </c>
      <c r="L16" s="35">
        <v>0</v>
      </c>
      <c r="M16" s="35">
        <v>0</v>
      </c>
      <c r="O16" s="11">
        <v>48742500</v>
      </c>
      <c r="Q16" s="11">
        <v>2341</v>
      </c>
      <c r="S16" s="11">
        <v>140055567756</v>
      </c>
      <c r="U16" s="11">
        <v>113427260654.625</v>
      </c>
      <c r="W16" s="6">
        <v>2.1399999999999999E-2</v>
      </c>
    </row>
    <row r="17" spans="1:23" s="17" customFormat="1" ht="18.75" x14ac:dyDescent="0.25">
      <c r="A17" s="17" t="s">
        <v>145</v>
      </c>
      <c r="C17" s="11">
        <v>13500000</v>
      </c>
      <c r="E17" s="11">
        <v>192159536500</v>
      </c>
      <c r="G17" s="11">
        <v>188546433750</v>
      </c>
      <c r="I17" s="11">
        <v>0</v>
      </c>
      <c r="J17" s="11">
        <v>0</v>
      </c>
      <c r="L17" s="35">
        <v>0</v>
      </c>
      <c r="M17" s="35">
        <v>0</v>
      </c>
      <c r="O17" s="11">
        <v>13500000</v>
      </c>
      <c r="Q17" s="11">
        <v>14120</v>
      </c>
      <c r="S17" s="11">
        <v>192159536500</v>
      </c>
      <c r="U17" s="11">
        <v>189485811000</v>
      </c>
      <c r="W17" s="6">
        <v>3.5700000000000003E-2</v>
      </c>
    </row>
    <row r="18" spans="1:23" s="17" customFormat="1" ht="18.75" x14ac:dyDescent="0.25">
      <c r="A18" s="17" t="s">
        <v>113</v>
      </c>
      <c r="C18" s="11">
        <v>14497759</v>
      </c>
      <c r="E18" s="11">
        <v>31119215777</v>
      </c>
      <c r="G18" s="11">
        <v>66047892281.492897</v>
      </c>
      <c r="I18" s="11">
        <v>0</v>
      </c>
      <c r="J18" s="11">
        <v>0</v>
      </c>
      <c r="L18" s="35">
        <v>0</v>
      </c>
      <c r="M18" s="35">
        <v>0</v>
      </c>
      <c r="O18" s="11">
        <v>14497759</v>
      </c>
      <c r="Q18" s="11">
        <v>4146</v>
      </c>
      <c r="S18" s="11">
        <v>31119215777</v>
      </c>
      <c r="U18" s="11">
        <v>59750067946.556702</v>
      </c>
      <c r="W18" s="6">
        <v>1.1299999999999999E-2</v>
      </c>
    </row>
    <row r="19" spans="1:23" s="17" customFormat="1" ht="18.75" x14ac:dyDescent="0.25">
      <c r="A19" s="17" t="s">
        <v>106</v>
      </c>
      <c r="C19" s="11">
        <v>13867400</v>
      </c>
      <c r="E19" s="11">
        <v>49843801720</v>
      </c>
      <c r="G19" s="11">
        <v>78987413798.100006</v>
      </c>
      <c r="I19" s="11">
        <v>0</v>
      </c>
      <c r="J19" s="11">
        <v>0</v>
      </c>
      <c r="L19" s="35">
        <v>0</v>
      </c>
      <c r="M19" s="35">
        <v>0</v>
      </c>
      <c r="O19" s="11">
        <v>13867400</v>
      </c>
      <c r="Q19" s="11">
        <v>5740</v>
      </c>
      <c r="S19" s="11">
        <v>49843801720</v>
      </c>
      <c r="U19" s="11">
        <v>79125262687.800003</v>
      </c>
      <c r="W19" s="6">
        <v>1.49E-2</v>
      </c>
    </row>
    <row r="20" spans="1:23" s="17" customFormat="1" ht="18.75" x14ac:dyDescent="0.25">
      <c r="A20" s="17" t="s">
        <v>142</v>
      </c>
      <c r="C20" s="11">
        <v>6189031</v>
      </c>
      <c r="E20" s="11">
        <v>83270103164</v>
      </c>
      <c r="G20" s="11">
        <v>68781666048.848999</v>
      </c>
      <c r="I20" s="11">
        <v>0</v>
      </c>
      <c r="J20" s="11">
        <v>0</v>
      </c>
      <c r="L20" s="35">
        <v>0</v>
      </c>
      <c r="M20" s="35">
        <v>0</v>
      </c>
      <c r="O20" s="11">
        <v>6189031</v>
      </c>
      <c r="Q20" s="11">
        <v>10770</v>
      </c>
      <c r="S20" s="11">
        <v>83270103164</v>
      </c>
      <c r="U20" s="11">
        <v>66259261479.973503</v>
      </c>
      <c r="W20" s="6">
        <v>1.2500000000000001E-2</v>
      </c>
    </row>
    <row r="21" spans="1:23" s="17" customFormat="1" ht="18.75" x14ac:dyDescent="0.25">
      <c r="A21" s="17" t="s">
        <v>131</v>
      </c>
      <c r="C21" s="11">
        <v>4599827</v>
      </c>
      <c r="E21" s="11">
        <v>132017918665</v>
      </c>
      <c r="G21" s="11">
        <v>82852939491.822006</v>
      </c>
      <c r="I21" s="11">
        <v>0</v>
      </c>
      <c r="J21" s="11">
        <v>0</v>
      </c>
      <c r="L21" s="35">
        <v>0</v>
      </c>
      <c r="M21" s="35">
        <v>0</v>
      </c>
      <c r="O21" s="11">
        <v>4599827</v>
      </c>
      <c r="Q21" s="11">
        <v>17180</v>
      </c>
      <c r="S21" s="11">
        <v>132017918665</v>
      </c>
      <c r="U21" s="11">
        <v>78554828944.233002</v>
      </c>
      <c r="W21" s="6">
        <v>1.4800000000000001E-2</v>
      </c>
    </row>
    <row r="22" spans="1:23" s="17" customFormat="1" ht="18.75" x14ac:dyDescent="0.25">
      <c r="A22" s="17" t="s">
        <v>146</v>
      </c>
      <c r="C22" s="11">
        <v>410000</v>
      </c>
      <c r="E22" s="11">
        <v>70201786761</v>
      </c>
      <c r="G22" s="11">
        <v>65922910875</v>
      </c>
      <c r="I22" s="11">
        <v>0</v>
      </c>
      <c r="J22" s="11">
        <v>0</v>
      </c>
      <c r="L22" s="35">
        <v>0</v>
      </c>
      <c r="M22" s="35">
        <v>0</v>
      </c>
      <c r="O22" s="11">
        <v>410000</v>
      </c>
      <c r="Q22" s="11">
        <v>157880</v>
      </c>
      <c r="S22" s="11">
        <v>70201786761</v>
      </c>
      <c r="U22" s="11">
        <v>64345651740</v>
      </c>
      <c r="W22" s="6">
        <v>1.21E-2</v>
      </c>
    </row>
    <row r="23" spans="1:23" s="17" customFormat="1" ht="18.75" x14ac:dyDescent="0.25">
      <c r="A23" s="17" t="s">
        <v>100</v>
      </c>
      <c r="C23" s="11">
        <v>6900000</v>
      </c>
      <c r="E23" s="11">
        <v>104424898861</v>
      </c>
      <c r="G23" s="11">
        <v>115230276000</v>
      </c>
      <c r="I23" s="11">
        <v>0</v>
      </c>
      <c r="J23" s="11">
        <v>0</v>
      </c>
      <c r="L23" s="35">
        <v>0</v>
      </c>
      <c r="M23" s="35">
        <v>0</v>
      </c>
      <c r="O23" s="11">
        <v>6900000</v>
      </c>
      <c r="Q23" s="11">
        <v>17740</v>
      </c>
      <c r="S23" s="11">
        <v>104424898861</v>
      </c>
      <c r="U23" s="11">
        <v>121677684300</v>
      </c>
      <c r="W23" s="6">
        <v>2.29E-2</v>
      </c>
    </row>
    <row r="24" spans="1:23" s="17" customFormat="1" ht="18.75" x14ac:dyDescent="0.25">
      <c r="A24" s="17" t="s">
        <v>134</v>
      </c>
      <c r="C24" s="11">
        <v>8304632</v>
      </c>
      <c r="E24" s="11">
        <v>142692668508</v>
      </c>
      <c r="G24" s="11">
        <v>95760545499.360001</v>
      </c>
      <c r="I24" s="11">
        <v>0</v>
      </c>
      <c r="J24" s="11">
        <v>0</v>
      </c>
      <c r="L24" s="35">
        <v>0</v>
      </c>
      <c r="M24" s="35">
        <v>0</v>
      </c>
      <c r="O24" s="11">
        <v>8304632</v>
      </c>
      <c r="Q24" s="11">
        <v>11200</v>
      </c>
      <c r="S24" s="11">
        <v>142692668508</v>
      </c>
      <c r="U24" s="11">
        <v>92458457723.520004</v>
      </c>
      <c r="W24" s="6">
        <v>1.7399999999999999E-2</v>
      </c>
    </row>
    <row r="25" spans="1:23" s="17" customFormat="1" ht="18.75" x14ac:dyDescent="0.25">
      <c r="A25" s="17" t="s">
        <v>99</v>
      </c>
      <c r="C25" s="11">
        <v>2953312</v>
      </c>
      <c r="E25" s="11">
        <v>7794716491</v>
      </c>
      <c r="G25" s="11">
        <v>5492769153.8255997</v>
      </c>
      <c r="I25" s="11">
        <v>0</v>
      </c>
      <c r="J25" s="11">
        <v>0</v>
      </c>
      <c r="L25" s="35">
        <v>0</v>
      </c>
      <c r="M25" s="35">
        <v>0</v>
      </c>
      <c r="O25" s="11">
        <v>2953312</v>
      </c>
      <c r="Q25" s="11">
        <v>1846</v>
      </c>
      <c r="S25" s="11">
        <v>7794716491</v>
      </c>
      <c r="U25" s="11">
        <v>5419375658.9856005</v>
      </c>
      <c r="W25" s="6">
        <v>1E-3</v>
      </c>
    </row>
    <row r="26" spans="1:23" s="17" customFormat="1" ht="18.75" x14ac:dyDescent="0.25">
      <c r="A26" s="17" t="s">
        <v>141</v>
      </c>
      <c r="C26" s="11">
        <v>27800000</v>
      </c>
      <c r="E26" s="11">
        <v>60828242900</v>
      </c>
      <c r="G26" s="11">
        <v>56650909500</v>
      </c>
      <c r="I26" s="11">
        <v>0</v>
      </c>
      <c r="J26" s="11">
        <v>0</v>
      </c>
      <c r="L26" s="35">
        <v>0</v>
      </c>
      <c r="M26" s="35">
        <v>0</v>
      </c>
      <c r="O26" s="11">
        <v>27800000</v>
      </c>
      <c r="Q26" s="11">
        <v>2005</v>
      </c>
      <c r="S26" s="11">
        <v>60828242900</v>
      </c>
      <c r="U26" s="11">
        <v>55407352950</v>
      </c>
      <c r="W26" s="6">
        <v>1.04E-2</v>
      </c>
    </row>
    <row r="27" spans="1:23" s="17" customFormat="1" ht="18.75" x14ac:dyDescent="0.25">
      <c r="A27" s="17" t="s">
        <v>118</v>
      </c>
      <c r="C27" s="11">
        <v>5392416</v>
      </c>
      <c r="E27" s="11">
        <v>32745583552</v>
      </c>
      <c r="G27" s="11">
        <v>51512782109.328003</v>
      </c>
      <c r="I27" s="11">
        <v>0</v>
      </c>
      <c r="J27" s="11">
        <v>0</v>
      </c>
      <c r="L27" s="35">
        <v>0</v>
      </c>
      <c r="M27" s="35">
        <v>0</v>
      </c>
      <c r="O27" s="11">
        <v>5392416</v>
      </c>
      <c r="Q27" s="11">
        <v>9110</v>
      </c>
      <c r="S27" s="11">
        <v>32745583552</v>
      </c>
      <c r="U27" s="11">
        <v>48832616546.928001</v>
      </c>
      <c r="W27" s="6">
        <v>9.1999999999999998E-3</v>
      </c>
    </row>
    <row r="28" spans="1:23" s="17" customFormat="1" ht="18.75" x14ac:dyDescent="0.25">
      <c r="A28" s="17" t="s">
        <v>121</v>
      </c>
      <c r="C28" s="11">
        <v>870003</v>
      </c>
      <c r="E28" s="11">
        <v>30013861257</v>
      </c>
      <c r="G28" s="11">
        <v>20193698358.202499</v>
      </c>
      <c r="I28" s="11">
        <v>0</v>
      </c>
      <c r="J28" s="11">
        <v>0</v>
      </c>
      <c r="L28" s="35">
        <v>0</v>
      </c>
      <c r="M28" s="35">
        <v>0</v>
      </c>
      <c r="O28" s="11">
        <v>870003</v>
      </c>
      <c r="Q28" s="11">
        <v>20900</v>
      </c>
      <c r="S28" s="11">
        <v>30013861257</v>
      </c>
      <c r="U28" s="11">
        <v>18074873476.935001</v>
      </c>
      <c r="W28" s="6">
        <v>3.3999999999999998E-3</v>
      </c>
    </row>
    <row r="29" spans="1:23" s="17" customFormat="1" ht="18.75" x14ac:dyDescent="0.25">
      <c r="A29" s="17" t="s">
        <v>168</v>
      </c>
      <c r="C29" s="11">
        <v>356212</v>
      </c>
      <c r="E29" s="11">
        <v>11872365858</v>
      </c>
      <c r="G29" s="11">
        <v>12534875866.440001</v>
      </c>
      <c r="I29" s="11">
        <v>477549</v>
      </c>
      <c r="J29" s="11">
        <v>16718622330</v>
      </c>
      <c r="L29" s="35">
        <v>0</v>
      </c>
      <c r="M29" s="35">
        <v>0</v>
      </c>
      <c r="O29" s="11">
        <v>833761</v>
      </c>
      <c r="Q29" s="11">
        <v>32300</v>
      </c>
      <c r="S29" s="11">
        <v>28590988188</v>
      </c>
      <c r="U29" s="11">
        <v>26770243942.215</v>
      </c>
      <c r="W29" s="6">
        <v>5.0000000000000001E-3</v>
      </c>
    </row>
    <row r="30" spans="1:23" s="17" customFormat="1" ht="18.75" x14ac:dyDescent="0.25">
      <c r="A30" s="17" t="s">
        <v>147</v>
      </c>
      <c r="C30" s="11">
        <v>10000000</v>
      </c>
      <c r="E30" s="11">
        <v>67051756000</v>
      </c>
      <c r="G30" s="11">
        <v>57157875000</v>
      </c>
      <c r="I30" s="11">
        <v>0</v>
      </c>
      <c r="J30" s="11">
        <v>0</v>
      </c>
      <c r="L30" s="35">
        <v>0</v>
      </c>
      <c r="M30" s="35">
        <v>0</v>
      </c>
      <c r="O30" s="11">
        <v>10000000</v>
      </c>
      <c r="Q30" s="11">
        <v>5400</v>
      </c>
      <c r="S30" s="11">
        <v>67051756000</v>
      </c>
      <c r="U30" s="11">
        <v>53678700000</v>
      </c>
      <c r="W30" s="6">
        <v>1.01E-2</v>
      </c>
    </row>
    <row r="31" spans="1:23" s="17" customFormat="1" ht="18.75" x14ac:dyDescent="0.25">
      <c r="A31" s="17" t="s">
        <v>169</v>
      </c>
      <c r="C31" s="11">
        <v>6171269</v>
      </c>
      <c r="E31" s="11">
        <v>38780254396</v>
      </c>
      <c r="G31" s="11">
        <v>37463696541.291199</v>
      </c>
      <c r="I31" s="11">
        <v>100000</v>
      </c>
      <c r="J31" s="11">
        <v>468434299</v>
      </c>
      <c r="L31" s="35">
        <v>0</v>
      </c>
      <c r="M31" s="35">
        <v>0</v>
      </c>
      <c r="O31" s="11">
        <v>6271269</v>
      </c>
      <c r="Q31" s="11">
        <v>4608</v>
      </c>
      <c r="S31" s="11">
        <v>39248688695</v>
      </c>
      <c r="U31" s="11">
        <v>28726064407.065601</v>
      </c>
      <c r="W31" s="6">
        <v>5.4000000000000003E-3</v>
      </c>
    </row>
    <row r="32" spans="1:23" s="17" customFormat="1" ht="18.75" x14ac:dyDescent="0.25">
      <c r="A32" s="17" t="s">
        <v>114</v>
      </c>
      <c r="C32" s="11">
        <v>9277134</v>
      </c>
      <c r="E32" s="11">
        <v>38148841840</v>
      </c>
      <c r="G32" s="11">
        <v>39838759427.664001</v>
      </c>
      <c r="I32" s="11">
        <v>0</v>
      </c>
      <c r="J32" s="11">
        <v>0</v>
      </c>
      <c r="L32" s="35">
        <v>0</v>
      </c>
      <c r="M32" s="35">
        <v>0</v>
      </c>
      <c r="O32" s="11">
        <v>9277134</v>
      </c>
      <c r="Q32" s="11">
        <v>3900</v>
      </c>
      <c r="S32" s="11">
        <v>38148841840</v>
      </c>
      <c r="U32" s="11">
        <v>35965546705.529999</v>
      </c>
      <c r="W32" s="6">
        <v>6.7999999999999996E-3</v>
      </c>
    </row>
    <row r="33" spans="1:23" s="17" customFormat="1" ht="18.75" x14ac:dyDescent="0.25">
      <c r="A33" s="17" t="s">
        <v>89</v>
      </c>
      <c r="C33" s="11">
        <v>20622682</v>
      </c>
      <c r="E33" s="11">
        <v>67607895079</v>
      </c>
      <c r="G33" s="11">
        <v>39769955461.674004</v>
      </c>
      <c r="I33" s="11">
        <v>0</v>
      </c>
      <c r="J33" s="11">
        <v>0</v>
      </c>
      <c r="L33" s="35">
        <v>0</v>
      </c>
      <c r="M33" s="35">
        <v>0</v>
      </c>
      <c r="O33" s="11">
        <v>20622682</v>
      </c>
      <c r="Q33" s="11">
        <v>1712</v>
      </c>
      <c r="S33" s="11">
        <v>67607895079</v>
      </c>
      <c r="U33" s="11">
        <v>35095960696.075203</v>
      </c>
      <c r="W33" s="6">
        <v>6.6E-3</v>
      </c>
    </row>
    <row r="34" spans="1:23" s="17" customFormat="1" ht="18.75" x14ac:dyDescent="0.25">
      <c r="A34" s="17" t="s">
        <v>101</v>
      </c>
      <c r="C34" s="11">
        <v>14000000</v>
      </c>
      <c r="E34" s="11">
        <v>46473374101</v>
      </c>
      <c r="G34" s="11">
        <v>37338506100</v>
      </c>
      <c r="I34" s="11">
        <v>0</v>
      </c>
      <c r="J34" s="11">
        <v>0</v>
      </c>
      <c r="L34" s="35">
        <v>0</v>
      </c>
      <c r="M34" s="35">
        <v>0</v>
      </c>
      <c r="O34" s="11">
        <v>14000000</v>
      </c>
      <c r="Q34" s="11">
        <v>2638</v>
      </c>
      <c r="S34" s="11">
        <v>46473374101</v>
      </c>
      <c r="U34" s="11">
        <v>36712254600</v>
      </c>
      <c r="W34" s="6">
        <v>6.8999999999999999E-3</v>
      </c>
    </row>
    <row r="35" spans="1:23" s="17" customFormat="1" ht="18.75" x14ac:dyDescent="0.25">
      <c r="A35" s="17" t="s">
        <v>66</v>
      </c>
      <c r="C35" s="11">
        <v>124303979</v>
      </c>
      <c r="E35" s="11">
        <v>223949202608</v>
      </c>
      <c r="G35" s="11">
        <v>226122797694.659</v>
      </c>
      <c r="I35" s="11">
        <v>0</v>
      </c>
      <c r="J35" s="11">
        <v>0</v>
      </c>
      <c r="L35" s="35">
        <v>-28600000</v>
      </c>
      <c r="M35" s="35">
        <v>48467436780</v>
      </c>
      <c r="O35" s="11">
        <v>95703979</v>
      </c>
      <c r="Q35" s="11">
        <v>1679</v>
      </c>
      <c r="S35" s="11">
        <v>172422716929</v>
      </c>
      <c r="U35" s="11">
        <v>159730893205.591</v>
      </c>
      <c r="W35" s="6">
        <v>3.0099999999999998E-2</v>
      </c>
    </row>
    <row r="36" spans="1:23" s="17" customFormat="1" ht="18.75" x14ac:dyDescent="0.25">
      <c r="A36" s="17" t="s">
        <v>102</v>
      </c>
      <c r="C36" s="11">
        <v>1447871</v>
      </c>
      <c r="E36" s="11">
        <v>36018047306</v>
      </c>
      <c r="G36" s="11">
        <v>40932445405.122002</v>
      </c>
      <c r="I36" s="11">
        <v>0</v>
      </c>
      <c r="J36" s="11">
        <v>0</v>
      </c>
      <c r="L36" s="35">
        <v>0</v>
      </c>
      <c r="M36" s="35">
        <v>0</v>
      </c>
      <c r="O36" s="11">
        <v>1447871</v>
      </c>
      <c r="Q36" s="11">
        <v>28100</v>
      </c>
      <c r="S36" s="11">
        <v>36018047306</v>
      </c>
      <c r="U36" s="11">
        <v>40443098308.154999</v>
      </c>
      <c r="W36" s="6">
        <v>7.6E-3</v>
      </c>
    </row>
    <row r="37" spans="1:23" s="17" customFormat="1" ht="18.75" x14ac:dyDescent="0.25">
      <c r="A37" s="17" t="s">
        <v>137</v>
      </c>
      <c r="C37" s="11">
        <v>12183007</v>
      </c>
      <c r="E37" s="11">
        <v>81913547868</v>
      </c>
      <c r="G37" s="11">
        <v>55672051744.0849</v>
      </c>
      <c r="I37" s="11">
        <v>0</v>
      </c>
      <c r="J37" s="11">
        <v>0</v>
      </c>
      <c r="L37" s="35">
        <v>-1</v>
      </c>
      <c r="M37" s="35">
        <v>1</v>
      </c>
      <c r="O37" s="11">
        <v>12183006</v>
      </c>
      <c r="Q37" s="11">
        <v>4720</v>
      </c>
      <c r="S37" s="11">
        <v>81913541144</v>
      </c>
      <c r="U37" s="11">
        <v>57161640779.496002</v>
      </c>
      <c r="W37" s="6">
        <v>1.0800000000000001E-2</v>
      </c>
    </row>
    <row r="38" spans="1:23" s="17" customFormat="1" ht="18.75" x14ac:dyDescent="0.25">
      <c r="A38" s="17" t="s">
        <v>130</v>
      </c>
      <c r="C38" s="11">
        <v>19800000</v>
      </c>
      <c r="E38" s="11">
        <v>134805023706</v>
      </c>
      <c r="G38" s="11">
        <v>105299716500</v>
      </c>
      <c r="I38" s="11">
        <v>0</v>
      </c>
      <c r="J38" s="11">
        <v>0</v>
      </c>
      <c r="L38" s="35">
        <v>-300000</v>
      </c>
      <c r="M38" s="35">
        <v>1702807662</v>
      </c>
      <c r="O38" s="11">
        <v>19500000</v>
      </c>
      <c r="Q38" s="11">
        <v>4620</v>
      </c>
      <c r="S38" s="11">
        <v>132762523347</v>
      </c>
      <c r="U38" s="11">
        <v>89553964500</v>
      </c>
      <c r="W38" s="6">
        <v>1.6899999999999998E-2</v>
      </c>
    </row>
    <row r="39" spans="1:23" s="17" customFormat="1" ht="18.75" x14ac:dyDescent="0.25">
      <c r="A39" s="17" t="s">
        <v>152</v>
      </c>
      <c r="C39" s="11">
        <v>9500000</v>
      </c>
      <c r="E39" s="11">
        <v>50396724800</v>
      </c>
      <c r="G39" s="11">
        <v>40040334000</v>
      </c>
      <c r="I39" s="11">
        <v>0</v>
      </c>
      <c r="J39" s="11">
        <v>0</v>
      </c>
      <c r="L39" s="35">
        <v>0</v>
      </c>
      <c r="M39" s="35">
        <v>0</v>
      </c>
      <c r="O39" s="11">
        <v>9500000</v>
      </c>
      <c r="Q39" s="11">
        <v>4311</v>
      </c>
      <c r="S39" s="11">
        <v>50396724800</v>
      </c>
      <c r="U39" s="11">
        <v>40710820725</v>
      </c>
      <c r="W39" s="6">
        <v>7.7000000000000002E-3</v>
      </c>
    </row>
    <row r="40" spans="1:23" s="17" customFormat="1" ht="18.75" x14ac:dyDescent="0.25">
      <c r="A40" s="17" t="s">
        <v>67</v>
      </c>
      <c r="C40" s="11">
        <v>4200000</v>
      </c>
      <c r="E40" s="11">
        <v>52768368862</v>
      </c>
      <c r="G40" s="11">
        <v>73772426700</v>
      </c>
      <c r="I40" s="11">
        <v>5200000</v>
      </c>
      <c r="J40" s="11">
        <v>94355480704</v>
      </c>
      <c r="L40" s="35">
        <v>0</v>
      </c>
      <c r="M40" s="35">
        <v>0</v>
      </c>
      <c r="O40" s="11">
        <v>9400000</v>
      </c>
      <c r="Q40" s="11">
        <v>18050</v>
      </c>
      <c r="S40" s="11">
        <v>147123849566</v>
      </c>
      <c r="U40" s="11">
        <v>168660463500</v>
      </c>
      <c r="W40" s="6">
        <v>3.1800000000000002E-2</v>
      </c>
    </row>
    <row r="41" spans="1:23" s="17" customFormat="1" ht="18.75" x14ac:dyDescent="0.25">
      <c r="A41" s="17" t="s">
        <v>68</v>
      </c>
      <c r="C41" s="11">
        <v>2720912</v>
      </c>
      <c r="E41" s="11">
        <v>86095971920</v>
      </c>
      <c r="G41" s="11">
        <v>137183528932.992</v>
      </c>
      <c r="I41" s="11">
        <v>0</v>
      </c>
      <c r="J41" s="11">
        <v>0</v>
      </c>
      <c r="L41" s="35">
        <v>0</v>
      </c>
      <c r="M41" s="35">
        <v>0</v>
      </c>
      <c r="O41" s="11">
        <v>2720912</v>
      </c>
      <c r="Q41" s="11">
        <v>51720</v>
      </c>
      <c r="S41" s="11">
        <v>86095971920</v>
      </c>
      <c r="U41" s="11">
        <v>139888251506.59201</v>
      </c>
      <c r="W41" s="6">
        <v>2.64E-2</v>
      </c>
    </row>
    <row r="42" spans="1:23" s="17" customFormat="1" ht="18.75" x14ac:dyDescent="0.25">
      <c r="A42" s="17" t="s">
        <v>139</v>
      </c>
      <c r="C42" s="11">
        <v>11200000</v>
      </c>
      <c r="E42" s="11">
        <v>159355287248</v>
      </c>
      <c r="G42" s="11">
        <v>167557068000</v>
      </c>
      <c r="I42" s="11">
        <v>0</v>
      </c>
      <c r="J42" s="11">
        <v>0</v>
      </c>
      <c r="L42" s="35">
        <v>0</v>
      </c>
      <c r="M42" s="35">
        <v>0</v>
      </c>
      <c r="O42" s="11">
        <v>11200000</v>
      </c>
      <c r="Q42" s="11">
        <v>14260</v>
      </c>
      <c r="S42" s="11">
        <v>159355287248</v>
      </c>
      <c r="U42" s="11">
        <v>158761713600</v>
      </c>
      <c r="W42" s="6">
        <v>2.9899999999999999E-2</v>
      </c>
    </row>
    <row r="43" spans="1:23" s="17" customFormat="1" ht="18.75" x14ac:dyDescent="0.25">
      <c r="A43" s="17" t="s">
        <v>93</v>
      </c>
      <c r="C43" s="11">
        <v>7000000</v>
      </c>
      <c r="E43" s="11">
        <v>61952953569</v>
      </c>
      <c r="G43" s="11">
        <v>97834401000</v>
      </c>
      <c r="I43" s="11">
        <v>0</v>
      </c>
      <c r="J43" s="11">
        <v>0</v>
      </c>
      <c r="L43" s="35">
        <v>0</v>
      </c>
      <c r="M43" s="35">
        <v>0</v>
      </c>
      <c r="O43" s="11">
        <v>7000000</v>
      </c>
      <c r="Q43" s="11">
        <v>15590</v>
      </c>
      <c r="S43" s="11">
        <v>61952953569</v>
      </c>
      <c r="U43" s="11">
        <v>108480676500</v>
      </c>
      <c r="W43" s="6">
        <v>2.0400000000000001E-2</v>
      </c>
    </row>
    <row r="44" spans="1:23" s="17" customFormat="1" ht="18.75" x14ac:dyDescent="0.25">
      <c r="A44" s="17" t="s">
        <v>88</v>
      </c>
      <c r="C44" s="11">
        <v>4819369</v>
      </c>
      <c r="E44" s="11">
        <v>74749432986</v>
      </c>
      <c r="G44" s="11">
        <v>108030144162.84801</v>
      </c>
      <c r="I44" s="11">
        <v>0</v>
      </c>
      <c r="J44" s="11">
        <v>0</v>
      </c>
      <c r="L44" s="35">
        <v>0</v>
      </c>
      <c r="M44" s="35">
        <v>0</v>
      </c>
      <c r="O44" s="11">
        <v>4819369</v>
      </c>
      <c r="Q44" s="11">
        <v>22770</v>
      </c>
      <c r="S44" s="11">
        <v>74749432986</v>
      </c>
      <c r="U44" s="11">
        <v>109084096788.826</v>
      </c>
      <c r="W44" s="6">
        <v>2.06E-2</v>
      </c>
    </row>
    <row r="45" spans="1:23" s="17" customFormat="1" ht="18.75" x14ac:dyDescent="0.25">
      <c r="A45" s="17" t="s">
        <v>153</v>
      </c>
      <c r="C45" s="11">
        <v>2606197</v>
      </c>
      <c r="E45" s="11">
        <v>90888513866</v>
      </c>
      <c r="G45" s="11">
        <v>92202661650.181503</v>
      </c>
      <c r="I45" s="11">
        <v>0</v>
      </c>
      <c r="J45" s="11">
        <v>0</v>
      </c>
      <c r="L45" s="35">
        <v>0</v>
      </c>
      <c r="M45" s="35">
        <v>0</v>
      </c>
      <c r="O45" s="11">
        <v>2606197</v>
      </c>
      <c r="Q45" s="11">
        <v>33900</v>
      </c>
      <c r="S45" s="11">
        <v>90888513866</v>
      </c>
      <c r="U45" s="11">
        <v>87824395334.115005</v>
      </c>
      <c r="W45" s="6">
        <v>1.66E-2</v>
      </c>
    </row>
    <row r="46" spans="1:23" s="17" customFormat="1" ht="18.75" x14ac:dyDescent="0.25">
      <c r="A46" s="17" t="s">
        <v>132</v>
      </c>
      <c r="C46" s="11">
        <v>21941010</v>
      </c>
      <c r="E46" s="11">
        <v>74591870089</v>
      </c>
      <c r="G46" s="11">
        <v>47197837583.442001</v>
      </c>
      <c r="I46" s="11">
        <v>0</v>
      </c>
      <c r="J46" s="11">
        <v>0</v>
      </c>
      <c r="L46" s="35">
        <v>0</v>
      </c>
      <c r="M46" s="35">
        <v>0</v>
      </c>
      <c r="O46" s="11">
        <v>21941010</v>
      </c>
      <c r="Q46" s="11">
        <v>2164</v>
      </c>
      <c r="S46" s="11">
        <v>74591870089</v>
      </c>
      <c r="U46" s="11">
        <v>47197837583.442001</v>
      </c>
      <c r="W46" s="6">
        <v>8.8999999999999999E-3</v>
      </c>
    </row>
    <row r="47" spans="1:23" s="17" customFormat="1" ht="18.75" x14ac:dyDescent="0.25">
      <c r="A47" s="17" t="s">
        <v>140</v>
      </c>
      <c r="C47" s="11">
        <v>16658306</v>
      </c>
      <c r="E47" s="11">
        <v>141594642325</v>
      </c>
      <c r="G47" s="11">
        <v>101507829056.10899</v>
      </c>
      <c r="I47" s="11">
        <v>0</v>
      </c>
      <c r="J47" s="11">
        <v>0</v>
      </c>
      <c r="L47" s="35">
        <v>0</v>
      </c>
      <c r="M47" s="35">
        <v>0</v>
      </c>
      <c r="O47" s="11">
        <v>16658306</v>
      </c>
      <c r="Q47" s="11">
        <v>5070</v>
      </c>
      <c r="S47" s="11">
        <v>141594642325</v>
      </c>
      <c r="U47" s="11">
        <v>83955088632.050995</v>
      </c>
      <c r="W47" s="6">
        <v>1.5800000000000002E-2</v>
      </c>
    </row>
    <row r="48" spans="1:23" s="17" customFormat="1" ht="18.75" x14ac:dyDescent="0.25">
      <c r="A48" s="17" t="s">
        <v>69</v>
      </c>
      <c r="C48" s="11">
        <v>7992137</v>
      </c>
      <c r="E48" s="11">
        <v>123366774264</v>
      </c>
      <c r="G48" s="11">
        <v>83418129740.925003</v>
      </c>
      <c r="I48" s="11">
        <v>0</v>
      </c>
      <c r="J48" s="11">
        <v>0</v>
      </c>
      <c r="L48" s="35">
        <v>0</v>
      </c>
      <c r="M48" s="35">
        <v>0</v>
      </c>
      <c r="O48" s="11">
        <v>7992137</v>
      </c>
      <c r="Q48" s="11">
        <v>9540</v>
      </c>
      <c r="S48" s="11">
        <v>123366774264</v>
      </c>
      <c r="U48" s="11">
        <v>75791329307.468994</v>
      </c>
      <c r="W48" s="6">
        <v>1.43E-2</v>
      </c>
    </row>
    <row r="49" spans="1:23" s="17" customFormat="1" ht="18.75" x14ac:dyDescent="0.25">
      <c r="A49" s="17" t="s">
        <v>135</v>
      </c>
      <c r="C49" s="11">
        <v>2450000</v>
      </c>
      <c r="E49" s="11">
        <v>50665654267</v>
      </c>
      <c r="G49" s="11">
        <v>46808820450</v>
      </c>
      <c r="I49" s="11">
        <v>0</v>
      </c>
      <c r="J49" s="11">
        <v>0</v>
      </c>
      <c r="L49" s="35">
        <v>0</v>
      </c>
      <c r="M49" s="35">
        <v>0</v>
      </c>
      <c r="O49" s="11">
        <v>2450000</v>
      </c>
      <c r="Q49" s="11">
        <v>17190</v>
      </c>
      <c r="S49" s="11">
        <v>50665654267</v>
      </c>
      <c r="U49" s="11">
        <v>41864912775</v>
      </c>
      <c r="W49" s="6">
        <v>7.9000000000000008E-3</v>
      </c>
    </row>
    <row r="50" spans="1:23" s="17" customFormat="1" ht="18.75" x14ac:dyDescent="0.25">
      <c r="A50" s="17" t="s">
        <v>136</v>
      </c>
      <c r="C50" s="11">
        <v>11072038</v>
      </c>
      <c r="E50" s="11">
        <v>68187993202</v>
      </c>
      <c r="G50" s="11">
        <v>51508825869.851997</v>
      </c>
      <c r="I50" s="11">
        <v>0</v>
      </c>
      <c r="J50" s="11">
        <v>0</v>
      </c>
      <c r="L50" s="35">
        <v>-1000000</v>
      </c>
      <c r="M50" s="35">
        <v>4472274864</v>
      </c>
      <c r="O50" s="11">
        <v>10072038</v>
      </c>
      <c r="Q50" s="11">
        <v>4500</v>
      </c>
      <c r="S50" s="11">
        <v>62029416685</v>
      </c>
      <c r="U50" s="11">
        <v>45054492182.550003</v>
      </c>
      <c r="W50" s="6">
        <v>8.5000000000000006E-3</v>
      </c>
    </row>
    <row r="51" spans="1:23" s="17" customFormat="1" ht="18.75" x14ac:dyDescent="0.25">
      <c r="A51" s="17" t="s">
        <v>154</v>
      </c>
      <c r="C51" s="11">
        <v>7085532</v>
      </c>
      <c r="E51" s="11">
        <v>51612626605</v>
      </c>
      <c r="G51" s="11">
        <v>50057252512.252197</v>
      </c>
      <c r="I51" s="11">
        <v>4861</v>
      </c>
      <c r="J51" s="11">
        <v>35615533</v>
      </c>
      <c r="L51" s="35">
        <v>-1</v>
      </c>
      <c r="M51" s="35">
        <v>1</v>
      </c>
      <c r="O51" s="11">
        <v>7090392</v>
      </c>
      <c r="Q51" s="11">
        <v>7410</v>
      </c>
      <c r="S51" s="11">
        <v>51648234854</v>
      </c>
      <c r="U51" s="11">
        <v>52227192881.916</v>
      </c>
      <c r="W51" s="6">
        <v>9.7999999999999997E-3</v>
      </c>
    </row>
    <row r="52" spans="1:23" s="17" customFormat="1" ht="18.75" x14ac:dyDescent="0.25">
      <c r="A52" s="17" t="s">
        <v>70</v>
      </c>
      <c r="C52" s="11">
        <v>55528860</v>
      </c>
      <c r="E52" s="11">
        <v>190119883611</v>
      </c>
      <c r="G52" s="11">
        <v>277924262629.90503</v>
      </c>
      <c r="I52" s="11">
        <v>3890000</v>
      </c>
      <c r="J52" s="11">
        <v>19924372540</v>
      </c>
      <c r="L52" s="35">
        <v>0</v>
      </c>
      <c r="M52" s="35">
        <v>0</v>
      </c>
      <c r="O52" s="11">
        <v>59418860</v>
      </c>
      <c r="Q52" s="11">
        <v>5070</v>
      </c>
      <c r="S52" s="11">
        <v>210044256151</v>
      </c>
      <c r="U52" s="11">
        <v>299461161159.81</v>
      </c>
      <c r="W52" s="6">
        <v>5.6399999999999999E-2</v>
      </c>
    </row>
    <row r="53" spans="1:23" s="17" customFormat="1" ht="18.75" x14ac:dyDescent="0.25">
      <c r="A53" s="17" t="s">
        <v>71</v>
      </c>
      <c r="C53" s="11">
        <v>20000000</v>
      </c>
      <c r="E53" s="11">
        <v>163153812281</v>
      </c>
      <c r="G53" s="11">
        <v>225848160000</v>
      </c>
      <c r="I53" s="11">
        <v>0</v>
      </c>
      <c r="J53" s="11">
        <v>0</v>
      </c>
      <c r="L53" s="35">
        <v>0</v>
      </c>
      <c r="M53" s="35">
        <v>0</v>
      </c>
      <c r="O53" s="11">
        <v>20000000</v>
      </c>
      <c r="Q53" s="11">
        <v>11680</v>
      </c>
      <c r="S53" s="11">
        <v>163153812281</v>
      </c>
      <c r="U53" s="11">
        <v>232210080000</v>
      </c>
      <c r="W53" s="6">
        <v>4.3799999999999999E-2</v>
      </c>
    </row>
    <row r="54" spans="1:23" s="17" customFormat="1" ht="18.75" x14ac:dyDescent="0.25">
      <c r="A54" s="17" t="s">
        <v>87</v>
      </c>
      <c r="C54" s="11">
        <v>56178180</v>
      </c>
      <c r="E54" s="11">
        <v>231742458561</v>
      </c>
      <c r="G54" s="11">
        <v>285920869524.47998</v>
      </c>
      <c r="I54" s="11">
        <v>0</v>
      </c>
      <c r="J54" s="11">
        <v>0</v>
      </c>
      <c r="L54" s="35">
        <v>0</v>
      </c>
      <c r="M54" s="35">
        <v>0</v>
      </c>
      <c r="O54" s="11">
        <v>56178180</v>
      </c>
      <c r="Q54" s="11">
        <v>4230</v>
      </c>
      <c r="S54" s="11">
        <v>231742458561</v>
      </c>
      <c r="U54" s="11">
        <v>236219780876.67001</v>
      </c>
      <c r="W54" s="6">
        <v>4.4499999999999998E-2</v>
      </c>
    </row>
    <row r="55" spans="1:23" s="17" customFormat="1" ht="18.75" x14ac:dyDescent="0.25">
      <c r="A55" s="17" t="s">
        <v>126</v>
      </c>
      <c r="C55" s="11">
        <v>1</v>
      </c>
      <c r="E55" s="11">
        <v>18452</v>
      </c>
      <c r="G55" s="11">
        <v>25348.275000000001</v>
      </c>
      <c r="I55" s="11">
        <v>0</v>
      </c>
      <c r="J55" s="11">
        <v>0</v>
      </c>
      <c r="L55" s="35">
        <v>0</v>
      </c>
      <c r="M55" s="35">
        <v>0</v>
      </c>
      <c r="O55" s="11">
        <v>1</v>
      </c>
      <c r="Q55" s="11">
        <v>22500</v>
      </c>
      <c r="S55" s="11">
        <v>18452</v>
      </c>
      <c r="U55" s="11">
        <v>22366.125</v>
      </c>
      <c r="W55" s="6">
        <v>0</v>
      </c>
    </row>
    <row r="56" spans="1:23" s="17" customFormat="1" ht="18.75" x14ac:dyDescent="0.25">
      <c r="A56" s="17" t="s">
        <v>124</v>
      </c>
      <c r="C56" s="11">
        <v>8000000</v>
      </c>
      <c r="E56" s="11">
        <v>36378089224</v>
      </c>
      <c r="G56" s="11">
        <v>40954860000</v>
      </c>
      <c r="I56" s="11">
        <v>0</v>
      </c>
      <c r="J56" s="11">
        <v>0</v>
      </c>
      <c r="L56" s="35">
        <v>0</v>
      </c>
      <c r="M56" s="35">
        <v>0</v>
      </c>
      <c r="O56" s="11">
        <v>8000000</v>
      </c>
      <c r="Q56" s="11">
        <v>4484</v>
      </c>
      <c r="S56" s="11">
        <v>36378089224</v>
      </c>
      <c r="U56" s="11">
        <v>35658561600</v>
      </c>
      <c r="W56" s="6">
        <v>6.7000000000000002E-3</v>
      </c>
    </row>
    <row r="57" spans="1:23" s="17" customFormat="1" ht="18.75" x14ac:dyDescent="0.25">
      <c r="A57" s="17" t="s">
        <v>155</v>
      </c>
      <c r="C57" s="11">
        <v>10808941</v>
      </c>
      <c r="E57" s="11">
        <v>92927128335</v>
      </c>
      <c r="G57" s="11">
        <v>93800600703.166504</v>
      </c>
      <c r="I57" s="11">
        <v>0</v>
      </c>
      <c r="J57" s="11">
        <v>0</v>
      </c>
      <c r="L57" s="35">
        <v>0</v>
      </c>
      <c r="M57" s="35">
        <v>0</v>
      </c>
      <c r="O57" s="11">
        <v>10808941</v>
      </c>
      <c r="Q57" s="11">
        <v>8530</v>
      </c>
      <c r="S57" s="11">
        <v>92927128335</v>
      </c>
      <c r="U57" s="11">
        <v>91651675142.956497</v>
      </c>
      <c r="W57" s="6">
        <v>1.7299999999999999E-2</v>
      </c>
    </row>
    <row r="58" spans="1:23" s="17" customFormat="1" ht="18.75" x14ac:dyDescent="0.25">
      <c r="A58" s="17" t="s">
        <v>116</v>
      </c>
      <c r="C58" s="11">
        <v>62132519</v>
      </c>
      <c r="E58" s="11">
        <v>147612314464</v>
      </c>
      <c r="G58" s="11">
        <v>195479358570.32199</v>
      </c>
      <c r="I58" s="11">
        <v>0</v>
      </c>
      <c r="J58" s="11">
        <v>0</v>
      </c>
      <c r="L58" s="35">
        <v>-2130087</v>
      </c>
      <c r="M58" s="35">
        <v>6711120062</v>
      </c>
      <c r="O58" s="11">
        <v>60002432</v>
      </c>
      <c r="Q58" s="11">
        <v>3134</v>
      </c>
      <c r="S58" s="11">
        <v>142551726599</v>
      </c>
      <c r="U58" s="11">
        <v>186928738537.76599</v>
      </c>
      <c r="W58" s="6">
        <v>3.5200000000000002E-2</v>
      </c>
    </row>
    <row r="59" spans="1:23" s="17" customFormat="1" ht="18.75" x14ac:dyDescent="0.25">
      <c r="A59" s="17" t="s">
        <v>122</v>
      </c>
      <c r="C59" s="11">
        <v>2004630</v>
      </c>
      <c r="E59" s="11">
        <v>23513078934</v>
      </c>
      <c r="G59" s="11">
        <v>50913547635.824997</v>
      </c>
      <c r="I59" s="11">
        <v>0</v>
      </c>
      <c r="J59" s="11">
        <v>0</v>
      </c>
      <c r="L59" s="35">
        <v>0</v>
      </c>
      <c r="M59" s="35">
        <v>0</v>
      </c>
      <c r="O59" s="11">
        <v>2004630</v>
      </c>
      <c r="Q59" s="11">
        <v>24680</v>
      </c>
      <c r="S59" s="11">
        <v>23513078934</v>
      </c>
      <c r="U59" s="11">
        <v>49179896503.019997</v>
      </c>
      <c r="W59" s="6">
        <v>9.2999999999999992E-3</v>
      </c>
    </row>
    <row r="60" spans="1:23" s="17" customFormat="1" ht="18.75" x14ac:dyDescent="0.25">
      <c r="A60" s="17" t="s">
        <v>123</v>
      </c>
      <c r="C60" s="11">
        <v>13650000</v>
      </c>
      <c r="E60" s="11">
        <v>67218589586</v>
      </c>
      <c r="G60" s="11">
        <v>92946160125</v>
      </c>
      <c r="I60" s="11">
        <v>1400000</v>
      </c>
      <c r="J60" s="11">
        <v>9809094359</v>
      </c>
      <c r="L60" s="35">
        <v>0</v>
      </c>
      <c r="M60" s="35">
        <v>0</v>
      </c>
      <c r="O60" s="11">
        <v>15050000</v>
      </c>
      <c r="Q60" s="11">
        <v>7150</v>
      </c>
      <c r="S60" s="11">
        <v>77027683945</v>
      </c>
      <c r="U60" s="11">
        <v>106967235375</v>
      </c>
      <c r="W60" s="6">
        <v>2.0199999999999999E-2</v>
      </c>
    </row>
    <row r="61" spans="1:23" s="17" customFormat="1" ht="18.75" x14ac:dyDescent="0.25">
      <c r="A61" s="17" t="s">
        <v>96</v>
      </c>
      <c r="C61" s="11">
        <v>6187417</v>
      </c>
      <c r="E61" s="11">
        <v>33942283496</v>
      </c>
      <c r="G61" s="11">
        <v>57754151548.501503</v>
      </c>
      <c r="I61" s="11">
        <v>0</v>
      </c>
      <c r="J61" s="11">
        <v>0</v>
      </c>
      <c r="L61" s="35">
        <v>0</v>
      </c>
      <c r="M61" s="35">
        <v>0</v>
      </c>
      <c r="O61" s="11">
        <v>6187417</v>
      </c>
      <c r="Q61" s="11">
        <v>8300</v>
      </c>
      <c r="S61" s="11">
        <v>33942283496</v>
      </c>
      <c r="U61" s="11">
        <v>51049995511.455002</v>
      </c>
      <c r="W61" s="6">
        <v>9.5999999999999992E-3</v>
      </c>
    </row>
    <row r="62" spans="1:23" s="17" customFormat="1" ht="18.75" x14ac:dyDescent="0.25">
      <c r="A62" s="17" t="s">
        <v>115</v>
      </c>
      <c r="C62" s="11">
        <v>5560637</v>
      </c>
      <c r="E62" s="11">
        <v>61620480414</v>
      </c>
      <c r="G62" s="11">
        <v>61024165356.744003</v>
      </c>
      <c r="I62" s="11">
        <v>0</v>
      </c>
      <c r="J62" s="11">
        <v>0</v>
      </c>
      <c r="L62" s="35">
        <v>-20000</v>
      </c>
      <c r="M62" s="35">
        <v>231216053</v>
      </c>
      <c r="O62" s="11">
        <v>5540637</v>
      </c>
      <c r="Q62" s="11">
        <v>10300</v>
      </c>
      <c r="S62" s="11">
        <v>61398849401</v>
      </c>
      <c r="U62" s="11">
        <v>56729003161.455002</v>
      </c>
      <c r="W62" s="6">
        <v>1.0699999999999999E-2</v>
      </c>
    </row>
    <row r="63" spans="1:23" s="17" customFormat="1" ht="18.75" x14ac:dyDescent="0.25">
      <c r="A63" s="17" t="s">
        <v>156</v>
      </c>
      <c r="C63" s="11">
        <v>9500000</v>
      </c>
      <c r="E63" s="11">
        <v>62035710756</v>
      </c>
      <c r="G63" s="11">
        <v>62799108750</v>
      </c>
      <c r="I63" s="11">
        <v>0</v>
      </c>
      <c r="J63" s="11">
        <v>0</v>
      </c>
      <c r="L63" s="35">
        <v>0</v>
      </c>
      <c r="M63" s="35">
        <v>0</v>
      </c>
      <c r="O63" s="11">
        <v>9500000</v>
      </c>
      <c r="Q63" s="11">
        <v>6890</v>
      </c>
      <c r="S63" s="11">
        <v>62035710756</v>
      </c>
      <c r="U63" s="11">
        <v>65065542750</v>
      </c>
      <c r="W63" s="6">
        <v>1.23E-2</v>
      </c>
    </row>
    <row r="64" spans="1:23" s="17" customFormat="1" ht="18.75" x14ac:dyDescent="0.25">
      <c r="A64" s="17" t="s">
        <v>174</v>
      </c>
      <c r="C64" s="11">
        <v>0</v>
      </c>
      <c r="E64" s="11">
        <v>0</v>
      </c>
      <c r="G64" s="11">
        <v>0</v>
      </c>
      <c r="I64" s="11">
        <v>1100000</v>
      </c>
      <c r="J64" s="11">
        <v>16459932004</v>
      </c>
      <c r="L64" s="35">
        <v>0</v>
      </c>
      <c r="M64" s="35">
        <v>0</v>
      </c>
      <c r="O64" s="11">
        <v>1100000</v>
      </c>
      <c r="Q64" s="11">
        <v>14950</v>
      </c>
      <c r="S64" s="11">
        <v>16459932004</v>
      </c>
      <c r="U64" s="11">
        <v>16347152250</v>
      </c>
      <c r="W64" s="6">
        <v>3.0999999999999999E-3</v>
      </c>
    </row>
    <row r="65" spans="1:23" s="17" customFormat="1" ht="18.75" x14ac:dyDescent="0.25">
      <c r="A65" s="17" t="s">
        <v>175</v>
      </c>
      <c r="C65" s="11">
        <v>0</v>
      </c>
      <c r="E65" s="11">
        <v>0</v>
      </c>
      <c r="G65" s="11">
        <v>0</v>
      </c>
      <c r="I65" s="11">
        <v>1243498</v>
      </c>
      <c r="J65" s="11">
        <v>5782985075</v>
      </c>
      <c r="L65" s="11">
        <v>0</v>
      </c>
      <c r="M65" s="11">
        <v>0</v>
      </c>
      <c r="O65" s="11">
        <v>1243498</v>
      </c>
      <c r="Q65" s="11">
        <v>4689</v>
      </c>
      <c r="S65" s="11">
        <v>5782985075</v>
      </c>
      <c r="U65" s="11">
        <v>5796069087.3740997</v>
      </c>
      <c r="W65" s="6">
        <v>1.1000000000000001E-3</v>
      </c>
    </row>
    <row r="66" spans="1:23" s="12" customFormat="1" ht="19.5" thickBot="1" x14ac:dyDescent="0.3">
      <c r="A66" s="3" t="s">
        <v>12</v>
      </c>
      <c r="C66" s="13">
        <f>SUM(C6:C65)</f>
        <v>992785056</v>
      </c>
      <c r="E66" s="3">
        <f>SUM(E6:E65)</f>
        <v>4641993634019</v>
      </c>
      <c r="G66" s="3">
        <f>SUM(G6:G65)</f>
        <v>4873882621766.3984</v>
      </c>
      <c r="I66" s="3">
        <f>SUM(I6:I65)</f>
        <v>13415908</v>
      </c>
      <c r="J66" s="3">
        <f>SUM(J6:J65)</f>
        <v>163554536844</v>
      </c>
      <c r="L66" s="36">
        <f>SUM(L6:L65)</f>
        <v>-70798922</v>
      </c>
      <c r="M66" s="3">
        <f>SUM(M6:M65)</f>
        <v>159862144154</v>
      </c>
      <c r="O66" s="13">
        <f>SUM(O6:O65)</f>
        <v>935402042</v>
      </c>
      <c r="Q66" s="3">
        <f>SUM(Q6:Q65)</f>
        <v>751112</v>
      </c>
      <c r="S66" s="3">
        <f>SUM(S6:S65)</f>
        <v>4680653722049</v>
      </c>
      <c r="U66" s="3">
        <f>SUM(U6:U65)</f>
        <v>4692347212520.127</v>
      </c>
      <c r="W66" s="7">
        <f>SUM(W6:W65)</f>
        <v>0.88429999999999997</v>
      </c>
    </row>
    <row r="67" spans="1:23" ht="19.5" thickTop="1" x14ac:dyDescent="0.45">
      <c r="C67" s="25"/>
      <c r="E67" s="4"/>
      <c r="G67" s="4"/>
      <c r="I67" s="4"/>
      <c r="J67" s="4"/>
      <c r="L67" s="4"/>
      <c r="M67" s="4"/>
      <c r="O67" s="25"/>
      <c r="Q67" s="4"/>
      <c r="S67" s="4"/>
      <c r="U67" s="4"/>
      <c r="W67" s="4"/>
    </row>
  </sheetData>
  <mergeCells count="16">
    <mergeCell ref="W4:W5"/>
    <mergeCell ref="L4:M4"/>
    <mergeCell ref="O4:O5"/>
    <mergeCell ref="Q4:Q5"/>
    <mergeCell ref="S4:S5"/>
    <mergeCell ref="U4:U5"/>
    <mergeCell ref="A4:A5"/>
    <mergeCell ref="C4:C5"/>
    <mergeCell ref="E4:E5"/>
    <mergeCell ref="G4:G5"/>
    <mergeCell ref="I4:J4"/>
    <mergeCell ref="A1:W1"/>
    <mergeCell ref="A2:W2"/>
    <mergeCell ref="C3:G3"/>
    <mergeCell ref="I3:M3"/>
    <mergeCell ref="O3:W3"/>
  </mergeCells>
  <pageMargins left="0.31496062992125984" right="0.31496062992125984" top="0.9055118110236221" bottom="0.39370078740157483" header="0" footer="0.19685039370078741"/>
  <pageSetup paperSize="9" scale="59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1403/01/31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1"/>
  <sheetViews>
    <sheetView rightToLeft="1" workbookViewId="0">
      <selection activeCell="B8" sqref="B8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 x14ac:dyDescent="0.45">
      <c r="A1" s="69" t="s">
        <v>73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ht="20.100000000000001" customHeight="1" x14ac:dyDescent="0.45">
      <c r="A2" s="69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ht="20.100000000000001" customHeight="1" x14ac:dyDescent="0.45">
      <c r="A3" s="69" t="s">
        <v>173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5" spans="1:17" ht="21" x14ac:dyDescent="0.45">
      <c r="A5" s="63" t="s">
        <v>133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7" spans="1:17" ht="21" x14ac:dyDescent="0.45">
      <c r="C7" s="64" t="s">
        <v>176</v>
      </c>
      <c r="D7" s="65"/>
      <c r="E7" s="65"/>
      <c r="F7" s="65"/>
      <c r="G7" s="65"/>
      <c r="H7" s="65"/>
      <c r="I7" s="65"/>
      <c r="K7" s="64" t="s">
        <v>177</v>
      </c>
      <c r="L7" s="65"/>
      <c r="M7" s="65"/>
      <c r="N7" s="65"/>
      <c r="O7" s="65"/>
      <c r="P7" s="65"/>
      <c r="Q7" s="65"/>
    </row>
    <row r="8" spans="1:17" ht="21" x14ac:dyDescent="0.45">
      <c r="A8" s="2" t="s">
        <v>13</v>
      </c>
      <c r="C8" s="2" t="s">
        <v>14</v>
      </c>
      <c r="E8" s="21" t="s">
        <v>15</v>
      </c>
      <c r="G8" s="2" t="s">
        <v>16</v>
      </c>
      <c r="I8" s="2" t="s">
        <v>17</v>
      </c>
      <c r="K8" s="2" t="s">
        <v>14</v>
      </c>
      <c r="M8" s="2" t="s">
        <v>15</v>
      </c>
      <c r="O8" s="2" t="s">
        <v>16</v>
      </c>
      <c r="Q8" s="2" t="s">
        <v>17</v>
      </c>
    </row>
    <row r="9" spans="1:17" s="17" customFormat="1" ht="18.75" x14ac:dyDescent="0.25">
      <c r="C9" s="11">
        <v>0</v>
      </c>
      <c r="E9" s="11">
        <v>0</v>
      </c>
      <c r="I9" s="22">
        <v>0</v>
      </c>
      <c r="K9" s="11">
        <v>0</v>
      </c>
      <c r="M9" s="11">
        <v>0</v>
      </c>
      <c r="Q9" s="22">
        <v>0</v>
      </c>
    </row>
    <row r="10" spans="1:17" ht="19.5" thickBot="1" x14ac:dyDescent="0.5">
      <c r="A10" s="3" t="s">
        <v>12</v>
      </c>
      <c r="C10" s="13">
        <f>SUM(C9:C9)</f>
        <v>0</v>
      </c>
      <c r="E10" s="3">
        <f>SUM($E$9:$E$9)</f>
        <v>0</v>
      </c>
      <c r="I10" s="37">
        <f>SUM(I9)</f>
        <v>0</v>
      </c>
      <c r="K10" s="3">
        <f>SUM(K9:K9)</f>
        <v>0</v>
      </c>
      <c r="M10" s="3">
        <f>SUM(M9:M9)</f>
        <v>0</v>
      </c>
      <c r="Q10" s="37">
        <f>SUM(Q9)</f>
        <v>0</v>
      </c>
    </row>
    <row r="11" spans="1:17" ht="19.5" thickTop="1" x14ac:dyDescent="0.45">
      <c r="C11"/>
      <c r="E11" s="4"/>
      <c r="I11" s="4"/>
      <c r="K11" s="4"/>
      <c r="M11" s="4"/>
      <c r="Q11"/>
    </row>
  </sheetData>
  <mergeCells count="6">
    <mergeCell ref="A1:Q1"/>
    <mergeCell ref="A2:Q2"/>
    <mergeCell ref="A3:Q3"/>
    <mergeCell ref="A5:Q5"/>
    <mergeCell ref="C7:I7"/>
    <mergeCell ref="K7:Q7"/>
  </mergeCells>
  <pageMargins left="0.43307086614173229" right="0.43307086614173229" top="0.74803149606299213" bottom="0.74803149606299213" header="0.31496062992125984" footer="0.31496062992125984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37775-9B69-4127-A600-7FD9AC3AF1A3}">
  <dimension ref="A1:AI12"/>
  <sheetViews>
    <sheetView rightToLeft="1" workbookViewId="0">
      <selection activeCell="I15" sqref="I15"/>
    </sheetView>
  </sheetViews>
  <sheetFormatPr defaultRowHeight="18" x14ac:dyDescent="0.45"/>
  <cols>
    <col min="1" max="1" width="7" style="1" bestFit="1" customWidth="1"/>
    <col min="2" max="2" width="0.7109375" style="1" customWidth="1"/>
    <col min="3" max="3" width="16.28515625" style="1" bestFit="1" customWidth="1"/>
    <col min="4" max="4" width="0.85546875" style="1" customWidth="1"/>
    <col min="5" max="5" width="25.140625" style="1" bestFit="1" customWidth="1"/>
    <col min="6" max="6" width="0.85546875" style="1" customWidth="1"/>
    <col min="7" max="7" width="13.140625" style="1" bestFit="1" customWidth="1"/>
    <col min="8" max="8" width="1.140625" style="1" customWidth="1"/>
    <col min="9" max="9" width="10.85546875" style="1" bestFit="1" customWidth="1"/>
    <col min="10" max="10" width="14.28515625" style="1" customWidth="1"/>
    <col min="11" max="11" width="1" style="1" customWidth="1"/>
    <col min="12" max="12" width="9" style="1" customWidth="1"/>
    <col min="13" max="13" width="10.42578125" style="1" bestFit="1" customWidth="1"/>
    <col min="14" max="14" width="0.85546875" style="1" customWidth="1"/>
    <col min="15" max="15" width="4.85546875" style="1" bestFit="1" customWidth="1"/>
    <col min="16" max="16" width="0.85546875" style="1" customWidth="1"/>
    <col min="17" max="17" width="11.42578125" style="1" bestFit="1" customWidth="1"/>
    <col min="18" max="18" width="0.85546875" style="1" customWidth="1"/>
    <col min="19" max="19" width="14.5703125" style="1" bestFit="1" customWidth="1"/>
    <col min="20" max="20" width="1.42578125" style="1" customWidth="1"/>
    <col min="21" max="21" width="10.28515625" style="1" customWidth="1"/>
    <col min="22" max="22" width="0.7109375" style="1" customWidth="1"/>
    <col min="23" max="23" width="10.7109375" style="1" customWidth="1"/>
    <col min="24" max="24" width="4.85546875" style="1" bestFit="1" customWidth="1"/>
    <col min="25" max="25" width="9.28515625" style="1" bestFit="1" customWidth="1"/>
    <col min="26" max="26" width="1.42578125" style="1" customWidth="1"/>
    <col min="27" max="27" width="4.85546875" style="1" bestFit="1" customWidth="1"/>
    <col min="28" max="28" width="0.85546875" style="1" customWidth="1"/>
    <col min="29" max="29" width="14.42578125" style="1" bestFit="1" customWidth="1"/>
    <col min="30" max="30" width="0.85546875" style="1" customWidth="1"/>
    <col min="31" max="31" width="11.42578125" style="1" bestFit="1" customWidth="1"/>
    <col min="32" max="32" width="1.140625" style="1" customWidth="1"/>
    <col min="33" max="33" width="14.5703125" style="1" bestFit="1" customWidth="1"/>
    <col min="34" max="34" width="0.7109375" style="1" customWidth="1"/>
    <col min="35" max="35" width="16.140625" style="1" bestFit="1" customWidth="1"/>
    <col min="36" max="16384" width="9.140625" style="1"/>
  </cols>
  <sheetData>
    <row r="1" spans="1:35" ht="20.100000000000001" customHeight="1" x14ac:dyDescent="0.45">
      <c r="A1" s="69" t="s">
        <v>73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</row>
    <row r="2" spans="1:35" ht="20.100000000000001" customHeight="1" x14ac:dyDescent="0.45">
      <c r="A2" s="69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</row>
    <row r="3" spans="1:35" ht="20.100000000000001" customHeight="1" x14ac:dyDescent="0.45">
      <c r="A3" s="69" t="s">
        <v>173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</row>
    <row r="5" spans="1:35" ht="21" x14ac:dyDescent="0.45">
      <c r="A5" s="72" t="s">
        <v>202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7" spans="1:35" ht="21" x14ac:dyDescent="0.45">
      <c r="C7" s="64" t="s">
        <v>176</v>
      </c>
      <c r="D7" s="65"/>
      <c r="E7" s="65"/>
      <c r="F7" s="65"/>
      <c r="G7" s="65"/>
      <c r="I7" s="64" t="s">
        <v>2</v>
      </c>
      <c r="J7" s="65"/>
      <c r="K7" s="65"/>
      <c r="L7" s="65"/>
      <c r="M7" s="65"/>
      <c r="O7" s="64" t="s">
        <v>177</v>
      </c>
      <c r="P7" s="65"/>
      <c r="Q7" s="65"/>
      <c r="R7" s="65"/>
      <c r="S7" s="65"/>
      <c r="T7" s="65"/>
      <c r="U7" s="65"/>
      <c r="V7" s="65"/>
      <c r="W7" s="65"/>
    </row>
    <row r="8" spans="1:35" ht="18.75" x14ac:dyDescent="0.45">
      <c r="A8" s="66" t="s">
        <v>198</v>
      </c>
      <c r="C8" s="66" t="s">
        <v>4</v>
      </c>
      <c r="E8" s="70" t="s">
        <v>5</v>
      </c>
      <c r="G8" s="70" t="s">
        <v>6</v>
      </c>
      <c r="I8" s="66" t="s">
        <v>7</v>
      </c>
      <c r="J8" s="62"/>
      <c r="L8" s="66" t="s">
        <v>203</v>
      </c>
      <c r="M8" s="62"/>
      <c r="O8" s="66" t="s">
        <v>4</v>
      </c>
      <c r="Q8" s="68" t="s">
        <v>204</v>
      </c>
      <c r="S8" s="70" t="s">
        <v>5</v>
      </c>
      <c r="U8" s="70" t="s">
        <v>6</v>
      </c>
      <c r="W8" s="68" t="s">
        <v>112</v>
      </c>
    </row>
    <row r="9" spans="1:35" ht="18.75" x14ac:dyDescent="0.45">
      <c r="A9" s="67"/>
      <c r="C9" s="67"/>
      <c r="E9" s="71"/>
      <c r="G9" s="71"/>
      <c r="I9" s="5" t="s">
        <v>4</v>
      </c>
      <c r="J9" s="5" t="s">
        <v>125</v>
      </c>
      <c r="L9" s="5" t="s">
        <v>4</v>
      </c>
      <c r="M9" s="5" t="s">
        <v>11</v>
      </c>
      <c r="O9" s="67"/>
      <c r="Q9" s="67"/>
      <c r="S9" s="71"/>
      <c r="U9" s="71"/>
      <c r="W9" s="67"/>
    </row>
    <row r="10" spans="1:35" ht="18.75" x14ac:dyDescent="0.45">
      <c r="A10" s="25"/>
      <c r="C10" s="25">
        <v>0</v>
      </c>
      <c r="E10" s="27">
        <v>0</v>
      </c>
      <c r="G10" s="27">
        <v>0</v>
      </c>
      <c r="I10" s="25">
        <v>0</v>
      </c>
      <c r="J10" s="25">
        <v>0</v>
      </c>
      <c r="L10" s="25">
        <v>0</v>
      </c>
      <c r="M10" s="25">
        <v>0</v>
      </c>
      <c r="O10" s="25">
        <v>0</v>
      </c>
      <c r="Q10" s="25">
        <v>0</v>
      </c>
      <c r="S10" s="27">
        <v>0</v>
      </c>
      <c r="U10" s="27">
        <v>0</v>
      </c>
      <c r="W10" s="28">
        <v>0</v>
      </c>
    </row>
    <row r="11" spans="1:35" ht="19.5" thickBot="1" x14ac:dyDescent="0.5">
      <c r="A11" s="3" t="s">
        <v>12</v>
      </c>
      <c r="B11" s="12"/>
      <c r="C11" s="13">
        <f>SUM(C10)</f>
        <v>0</v>
      </c>
      <c r="D11" s="12"/>
      <c r="E11" s="3">
        <f>SUM(E10:E10)</f>
        <v>0</v>
      </c>
      <c r="F11" s="12"/>
      <c r="G11" s="3">
        <f>SUM(G10:G10)</f>
        <v>0</v>
      </c>
      <c r="H11" s="12"/>
      <c r="I11" s="13">
        <f>SUM(I10:I10)</f>
        <v>0</v>
      </c>
      <c r="J11" s="3">
        <f>SUM(J10:J10)</f>
        <v>0</v>
      </c>
      <c r="K11" s="12"/>
      <c r="L11" s="3">
        <f>SUM(L10:L10)</f>
        <v>0</v>
      </c>
      <c r="M11" s="3">
        <f>SUM(M10:M10)</f>
        <v>0</v>
      </c>
      <c r="N11" s="26"/>
      <c r="O11" s="13">
        <f>SUM(O10:O10)</f>
        <v>0</v>
      </c>
      <c r="P11" s="12"/>
      <c r="Q11" s="13">
        <f>SUM(Q10:Q10)</f>
        <v>0</v>
      </c>
      <c r="R11" s="12"/>
      <c r="S11" s="3">
        <f>SUM(S10:S10)</f>
        <v>0</v>
      </c>
      <c r="T11" s="12"/>
      <c r="U11" s="3">
        <f>SUM(U10:U10)</f>
        <v>0</v>
      </c>
      <c r="V11" s="12"/>
      <c r="W11" s="7">
        <f>SUM(W10:W10)</f>
        <v>0</v>
      </c>
    </row>
    <row r="12" spans="1:35" ht="19.5" thickTop="1" x14ac:dyDescent="0.45">
      <c r="C12"/>
      <c r="E12" s="4"/>
      <c r="G12" s="4"/>
      <c r="I12"/>
      <c r="J12" s="4"/>
      <c r="L12" s="4"/>
      <c r="M12" s="4"/>
      <c r="O12"/>
      <c r="P12"/>
      <c r="Q12"/>
      <c r="S12" s="4"/>
      <c r="U12" s="4"/>
      <c r="W12" s="4"/>
    </row>
  </sheetData>
  <mergeCells count="18">
    <mergeCell ref="Q8:Q9"/>
    <mergeCell ref="S8:S9"/>
    <mergeCell ref="U8:U9"/>
    <mergeCell ref="W8:W9"/>
    <mergeCell ref="A8:A9"/>
    <mergeCell ref="A1:AI1"/>
    <mergeCell ref="A2:AI2"/>
    <mergeCell ref="A3:AI3"/>
    <mergeCell ref="A5:AI5"/>
    <mergeCell ref="C7:G7"/>
    <mergeCell ref="I7:M7"/>
    <mergeCell ref="O7:W7"/>
    <mergeCell ref="C8:C9"/>
    <mergeCell ref="E8:E9"/>
    <mergeCell ref="G8:G9"/>
    <mergeCell ref="I8:J8"/>
    <mergeCell ref="L8:M8"/>
    <mergeCell ref="O8:O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2"/>
  <sheetViews>
    <sheetView rightToLeft="1" zoomScale="85" zoomScaleNormal="85" workbookViewId="0">
      <selection activeCell="A5" sqref="A5:AI5"/>
    </sheetView>
  </sheetViews>
  <sheetFormatPr defaultRowHeight="18" x14ac:dyDescent="0.45"/>
  <cols>
    <col min="1" max="1" width="7" style="1" bestFit="1" customWidth="1"/>
    <col min="2" max="2" width="0.7109375" style="1" customWidth="1"/>
    <col min="3" max="3" width="16.28515625" style="1" bestFit="1" customWidth="1"/>
    <col min="4" max="4" width="0.85546875" style="1" customWidth="1"/>
    <col min="5" max="5" width="25.140625" style="1" bestFit="1" customWidth="1"/>
    <col min="6" max="6" width="0.85546875" style="1" customWidth="1"/>
    <col min="7" max="7" width="13.140625" style="1" bestFit="1" customWidth="1"/>
    <col min="8" max="8" width="1.140625" style="1" customWidth="1"/>
    <col min="9" max="9" width="10.85546875" style="1" bestFit="1" customWidth="1"/>
    <col min="10" max="10" width="0.85546875" style="1" customWidth="1"/>
    <col min="11" max="11" width="11.42578125" style="1" bestFit="1" customWidth="1"/>
    <col min="12" max="12" width="0.85546875" style="1" customWidth="1"/>
    <col min="13" max="13" width="10.42578125" style="1" bestFit="1" customWidth="1"/>
    <col min="14" max="14" width="0.85546875" style="1" customWidth="1"/>
    <col min="15" max="15" width="4.85546875" style="1" bestFit="1" customWidth="1"/>
    <col min="16" max="16" width="0.85546875" style="1" customWidth="1"/>
    <col min="17" max="17" width="11.42578125" style="1" bestFit="1" customWidth="1"/>
    <col min="18" max="18" width="0.85546875" style="1" customWidth="1"/>
    <col min="19" max="19" width="14.5703125" style="1" bestFit="1" customWidth="1"/>
    <col min="20" max="20" width="1.42578125" style="1" customWidth="1"/>
    <col min="21" max="21" width="4.85546875" style="1" bestFit="1" customWidth="1"/>
    <col min="22" max="22" width="10.85546875" style="1" bestFit="1" customWidth="1"/>
    <col min="23" max="23" width="1.42578125" style="1" customWidth="1"/>
    <col min="24" max="24" width="4.85546875" style="1" bestFit="1" customWidth="1"/>
    <col min="25" max="25" width="9.28515625" style="1" bestFit="1" customWidth="1"/>
    <col min="26" max="26" width="1.42578125" style="1" customWidth="1"/>
    <col min="27" max="27" width="4.85546875" style="1" bestFit="1" customWidth="1"/>
    <col min="28" max="28" width="0.85546875" style="1" customWidth="1"/>
    <col min="29" max="29" width="14.42578125" style="1" bestFit="1" customWidth="1"/>
    <col min="30" max="30" width="0.85546875" style="1" customWidth="1"/>
    <col min="31" max="31" width="11.42578125" style="1" bestFit="1" customWidth="1"/>
    <col min="32" max="32" width="1.140625" style="1" customWidth="1"/>
    <col min="33" max="33" width="14.5703125" style="1" bestFit="1" customWidth="1"/>
    <col min="34" max="34" width="0.7109375" style="1" customWidth="1"/>
    <col min="35" max="35" width="16.140625" style="1" bestFit="1" customWidth="1"/>
    <col min="36" max="16384" width="9.140625" style="1"/>
  </cols>
  <sheetData>
    <row r="1" spans="1:35" ht="20.100000000000001" customHeight="1" x14ac:dyDescent="0.45">
      <c r="A1" s="69" t="s">
        <v>73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</row>
    <row r="2" spans="1:35" ht="20.100000000000001" customHeight="1" x14ac:dyDescent="0.45">
      <c r="A2" s="69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</row>
    <row r="3" spans="1:35" ht="20.100000000000001" customHeight="1" x14ac:dyDescent="0.45">
      <c r="A3" s="69" t="s">
        <v>173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</row>
    <row r="5" spans="1:35" ht="21" x14ac:dyDescent="0.45">
      <c r="A5" s="72" t="s">
        <v>205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7" spans="1:35" ht="21" x14ac:dyDescent="0.5">
      <c r="C7" s="74" t="s">
        <v>18</v>
      </c>
      <c r="D7" s="75"/>
      <c r="E7" s="75"/>
      <c r="F7" s="75"/>
      <c r="G7" s="75"/>
      <c r="H7" s="75"/>
      <c r="I7" s="75"/>
      <c r="J7" s="75"/>
      <c r="K7" s="75"/>
      <c r="L7" s="75"/>
      <c r="M7" s="75"/>
      <c r="O7" s="64" t="s">
        <v>176</v>
      </c>
      <c r="P7" s="65"/>
      <c r="Q7" s="65"/>
      <c r="R7" s="65"/>
      <c r="S7" s="65"/>
      <c r="U7" s="64" t="s">
        <v>2</v>
      </c>
      <c r="V7" s="65"/>
      <c r="W7" s="65"/>
      <c r="X7" s="65"/>
      <c r="Y7" s="65"/>
      <c r="AA7" s="64" t="s">
        <v>177</v>
      </c>
      <c r="AB7" s="65"/>
      <c r="AC7" s="65"/>
      <c r="AD7" s="65"/>
      <c r="AE7" s="65"/>
      <c r="AF7" s="65"/>
      <c r="AG7" s="65"/>
      <c r="AH7" s="65"/>
      <c r="AI7" s="65"/>
    </row>
    <row r="8" spans="1:35" ht="18.75" x14ac:dyDescent="0.45">
      <c r="A8" s="66" t="s">
        <v>19</v>
      </c>
      <c r="C8" s="68" t="s">
        <v>20</v>
      </c>
      <c r="E8" s="68" t="s">
        <v>21</v>
      </c>
      <c r="G8" s="68" t="s">
        <v>22</v>
      </c>
      <c r="I8" s="68" t="s">
        <v>23</v>
      </c>
      <c r="K8" s="68" t="s">
        <v>24</v>
      </c>
      <c r="M8" s="68" t="s">
        <v>17</v>
      </c>
      <c r="O8" s="66" t="s">
        <v>4</v>
      </c>
      <c r="Q8" s="70" t="s">
        <v>5</v>
      </c>
      <c r="S8" s="70" t="s">
        <v>6</v>
      </c>
      <c r="U8" s="66" t="s">
        <v>7</v>
      </c>
      <c r="V8" s="62"/>
      <c r="X8" s="66" t="s">
        <v>8</v>
      </c>
      <c r="Y8" s="62"/>
      <c r="AA8" s="66" t="s">
        <v>4</v>
      </c>
      <c r="AC8" s="68" t="s">
        <v>25</v>
      </c>
      <c r="AE8" s="70" t="s">
        <v>5</v>
      </c>
      <c r="AG8" s="70" t="s">
        <v>6</v>
      </c>
      <c r="AI8" s="68" t="s">
        <v>112</v>
      </c>
    </row>
    <row r="9" spans="1:35" ht="18.75" x14ac:dyDescent="0.45">
      <c r="A9" s="67"/>
      <c r="C9" s="67"/>
      <c r="E9" s="76"/>
      <c r="G9" s="67"/>
      <c r="I9" s="67"/>
      <c r="K9" s="67"/>
      <c r="M9" s="67"/>
      <c r="O9" s="67"/>
      <c r="Q9" s="71"/>
      <c r="S9" s="71"/>
      <c r="U9" s="5" t="s">
        <v>4</v>
      </c>
      <c r="V9" s="5" t="s">
        <v>125</v>
      </c>
      <c r="X9" s="5" t="s">
        <v>4</v>
      </c>
      <c r="Y9" s="5" t="s">
        <v>11</v>
      </c>
      <c r="AA9" s="67"/>
      <c r="AC9" s="67"/>
      <c r="AE9" s="71"/>
      <c r="AG9" s="71"/>
      <c r="AI9" s="67"/>
    </row>
    <row r="10" spans="1:35" ht="18.75" x14ac:dyDescent="0.45">
      <c r="A10" s="25"/>
      <c r="C10" s="25"/>
      <c r="E10" s="25"/>
      <c r="G10" s="25"/>
      <c r="I10" s="25"/>
      <c r="K10" s="25"/>
      <c r="M10" s="25"/>
      <c r="O10" s="25"/>
      <c r="Q10" s="27">
        <v>0</v>
      </c>
      <c r="S10" s="27">
        <v>0</v>
      </c>
      <c r="U10" s="25">
        <v>0</v>
      </c>
      <c r="V10" s="25">
        <v>0</v>
      </c>
      <c r="X10" s="25">
        <v>0</v>
      </c>
      <c r="Y10" s="25">
        <v>0</v>
      </c>
      <c r="AA10" s="25"/>
      <c r="AC10" s="25"/>
      <c r="AE10" s="27">
        <v>0</v>
      </c>
      <c r="AG10" s="27">
        <v>0</v>
      </c>
      <c r="AI10" s="28">
        <v>0</v>
      </c>
    </row>
    <row r="11" spans="1:35" ht="19.5" thickBot="1" x14ac:dyDescent="0.5">
      <c r="A11" s="60" t="s">
        <v>12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/>
      <c r="P11" s="12"/>
      <c r="Q11" s="3">
        <f>SUM(Q10:Q10)</f>
        <v>0</v>
      </c>
      <c r="R11" s="12"/>
      <c r="S11" s="3">
        <f>SUM(S10:S10)</f>
        <v>0</v>
      </c>
      <c r="T11" s="12"/>
      <c r="U11" s="13">
        <f>SUM(U10:U10)</f>
        <v>0</v>
      </c>
      <c r="V11" s="3">
        <f>SUM(V10:V10)</f>
        <v>0</v>
      </c>
      <c r="W11" s="12"/>
      <c r="X11" s="3">
        <f>SUM(X10:X10)</f>
        <v>0</v>
      </c>
      <c r="Y11" s="3">
        <f>SUM(Y10:Y10)</f>
        <v>0</v>
      </c>
      <c r="Z11" s="26"/>
      <c r="AA11"/>
      <c r="AB11"/>
      <c r="AC11"/>
      <c r="AD11" s="12"/>
      <c r="AE11" s="3">
        <f>SUM(AE10:AE10)</f>
        <v>0</v>
      </c>
      <c r="AF11" s="12"/>
      <c r="AG11" s="3">
        <f>SUM(AG10:AG10)</f>
        <v>0</v>
      </c>
      <c r="AH11" s="12"/>
      <c r="AI11" s="7">
        <f>SUM(AI10:AI10)</f>
        <v>0</v>
      </c>
    </row>
    <row r="12" spans="1:35" ht="19.5" thickTop="1" x14ac:dyDescent="0.45">
      <c r="O12"/>
      <c r="Q12" s="4"/>
      <c r="S12" s="4"/>
      <c r="U12"/>
      <c r="V12" s="4"/>
      <c r="X12" s="4"/>
      <c r="Y12" s="4"/>
      <c r="AA12"/>
      <c r="AB12"/>
      <c r="AC12"/>
      <c r="AE12" s="4"/>
      <c r="AG12" s="4"/>
      <c r="AI12" s="4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11811023622047245" right="0.39370078740157483" top="0.35433070866141736" bottom="0.35433070866141736" header="0.11811023622047245" footer="0.11811023622047245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activeCell="E14" sqref="E14"/>
    </sheetView>
  </sheetViews>
  <sheetFormatPr defaultRowHeight="18" x14ac:dyDescent="0.45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 x14ac:dyDescent="0.45">
      <c r="A1" s="69" t="s">
        <v>73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20.100000000000001" customHeight="1" x14ac:dyDescent="0.45">
      <c r="A2" s="69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20.100000000000001" customHeight="1" x14ac:dyDescent="0.45">
      <c r="A3" s="69" t="s">
        <v>173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5" spans="1:13" ht="21" x14ac:dyDescent="0.45">
      <c r="A5" s="63" t="s">
        <v>26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 ht="21" x14ac:dyDescent="0.45">
      <c r="A6" s="63" t="s">
        <v>27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</row>
    <row r="8" spans="1:13" ht="21" x14ac:dyDescent="0.45">
      <c r="C8" s="64" t="s">
        <v>177</v>
      </c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1:13" ht="42" x14ac:dyDescent="0.45">
      <c r="A9" s="2" t="s">
        <v>28</v>
      </c>
      <c r="C9" s="2" t="s">
        <v>4</v>
      </c>
      <c r="E9" s="2" t="s">
        <v>29</v>
      </c>
      <c r="G9" s="2" t="s">
        <v>30</v>
      </c>
      <c r="I9" s="2" t="s">
        <v>31</v>
      </c>
      <c r="K9" s="8" t="s">
        <v>32</v>
      </c>
      <c r="M9" s="2" t="s">
        <v>33</v>
      </c>
    </row>
    <row r="10" spans="1:13" ht="18.75" x14ac:dyDescent="0.45">
      <c r="A10" s="3" t="s">
        <v>12</v>
      </c>
      <c r="K10" s="3">
        <v>0</v>
      </c>
    </row>
    <row r="11" spans="1:13" ht="18.75" x14ac:dyDescent="0.45">
      <c r="K11" s="4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2"/>
  <sheetViews>
    <sheetView rightToLeft="1" workbookViewId="0">
      <selection activeCell="A10" sqref="A10"/>
    </sheetView>
  </sheetViews>
  <sheetFormatPr defaultRowHeight="18" x14ac:dyDescent="0.45"/>
  <cols>
    <col min="1" max="1" width="14.7109375" style="1" bestFit="1" customWidth="1"/>
    <col min="2" max="2" width="1" style="1" customWidth="1"/>
    <col min="3" max="3" width="8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85546875" style="1" bestFit="1" customWidth="1"/>
    <col min="8" max="8" width="1.140625" style="1" customWidth="1"/>
    <col min="9" max="9" width="8" style="1" bestFit="1" customWidth="1"/>
    <col min="10" max="10" width="15.5703125" style="1" bestFit="1" customWidth="1"/>
    <col min="11" max="11" width="0.7109375" style="1" customWidth="1"/>
    <col min="12" max="12" width="8" style="1" bestFit="1" customWidth="1"/>
    <col min="13" max="13" width="15.7109375" style="1" bestFit="1" customWidth="1"/>
    <col min="14" max="14" width="0.85546875" style="1" customWidth="1"/>
    <col min="15" max="15" width="8" style="1" bestFit="1" customWidth="1"/>
    <col min="16" max="16" width="0.85546875" style="1" customWidth="1"/>
    <col min="17" max="17" width="15.85546875" style="1" bestFit="1" customWidth="1"/>
    <col min="18" max="18" width="0.7109375" style="1" customWidth="1"/>
    <col min="19" max="19" width="15.5703125" style="1" bestFit="1" customWidth="1"/>
    <col min="20" max="20" width="1.140625" style="1" customWidth="1"/>
    <col min="21" max="21" width="8.5703125" style="1" customWidth="1"/>
    <col min="22" max="16384" width="9.140625" style="1"/>
  </cols>
  <sheetData>
    <row r="1" spans="1:21" ht="20.100000000000001" customHeight="1" x14ac:dyDescent="0.45">
      <c r="A1" s="69" t="s">
        <v>73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1:21" ht="20.100000000000001" customHeight="1" x14ac:dyDescent="0.45">
      <c r="A2" s="69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1" ht="20.100000000000001" customHeight="1" x14ac:dyDescent="0.45">
      <c r="A3" s="69" t="s">
        <v>173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5" spans="1:21" ht="21" x14ac:dyDescent="0.45">
      <c r="A5" s="63" t="s">
        <v>95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</row>
    <row r="7" spans="1:21" ht="21" x14ac:dyDescent="0.45">
      <c r="C7" s="78" t="s">
        <v>176</v>
      </c>
      <c r="D7" s="78"/>
      <c r="E7" s="78"/>
      <c r="F7" s="78"/>
      <c r="G7" s="78"/>
      <c r="H7" s="14"/>
      <c r="I7" s="77" t="s">
        <v>2</v>
      </c>
      <c r="J7" s="77"/>
      <c r="K7" s="77"/>
      <c r="L7" s="77"/>
      <c r="M7" s="77"/>
      <c r="O7" s="64" t="s">
        <v>177</v>
      </c>
      <c r="P7" s="65"/>
      <c r="Q7" s="65"/>
      <c r="R7" s="65"/>
      <c r="S7" s="65"/>
      <c r="T7" s="65"/>
      <c r="U7" s="65"/>
    </row>
    <row r="8" spans="1:21" ht="18.75" x14ac:dyDescent="0.45">
      <c r="A8" s="66" t="s">
        <v>39</v>
      </c>
      <c r="C8" s="66" t="s">
        <v>4</v>
      </c>
      <c r="E8" s="66" t="s">
        <v>5</v>
      </c>
      <c r="G8" s="66" t="s">
        <v>6</v>
      </c>
      <c r="I8" s="66" t="s">
        <v>7</v>
      </c>
      <c r="J8" s="62"/>
      <c r="L8" s="66" t="s">
        <v>8</v>
      </c>
      <c r="M8" s="62"/>
      <c r="O8" s="66" t="s">
        <v>4</v>
      </c>
      <c r="Q8" s="66" t="s">
        <v>5</v>
      </c>
      <c r="S8" s="70" t="s">
        <v>6</v>
      </c>
      <c r="U8" s="68" t="s">
        <v>112</v>
      </c>
    </row>
    <row r="9" spans="1:21" ht="37.5" customHeight="1" x14ac:dyDescent="0.45">
      <c r="A9" s="67"/>
      <c r="C9" s="67"/>
      <c r="E9" s="67"/>
      <c r="G9" s="67"/>
      <c r="I9" s="5" t="s">
        <v>4</v>
      </c>
      <c r="J9" s="5" t="s">
        <v>5</v>
      </c>
      <c r="L9" s="5" t="s">
        <v>4</v>
      </c>
      <c r="M9" s="5" t="s">
        <v>11</v>
      </c>
      <c r="O9" s="67"/>
      <c r="Q9" s="67"/>
      <c r="S9" s="71"/>
      <c r="U9" s="67"/>
    </row>
    <row r="10" spans="1:21" ht="37.5" customHeight="1" x14ac:dyDescent="0.45">
      <c r="A10" s="25" t="s">
        <v>107</v>
      </c>
      <c r="C10" s="25">
        <v>40000</v>
      </c>
      <c r="E10" s="25">
        <v>20000000000</v>
      </c>
      <c r="G10" s="25">
        <v>20000000000</v>
      </c>
      <c r="I10" s="25">
        <v>0</v>
      </c>
      <c r="J10" s="25">
        <v>0</v>
      </c>
      <c r="L10" s="25">
        <v>0</v>
      </c>
      <c r="M10" s="25">
        <v>0</v>
      </c>
      <c r="O10" s="25">
        <v>40000</v>
      </c>
      <c r="Q10" s="25">
        <v>20000000000</v>
      </c>
      <c r="S10" s="27">
        <v>2000000000</v>
      </c>
      <c r="U10" s="6">
        <v>3.8E-3</v>
      </c>
    </row>
    <row r="11" spans="1:21" ht="19.5" thickBot="1" x14ac:dyDescent="0.5">
      <c r="A11" s="3" t="s">
        <v>12</v>
      </c>
      <c r="C11" s="3">
        <f>SUM(C10:C10)</f>
        <v>40000</v>
      </c>
      <c r="E11" s="3">
        <f>SUM(E10:E10)</f>
        <v>20000000000</v>
      </c>
      <c r="G11" s="3">
        <f>SUM(G10:G10)</f>
        <v>20000000000</v>
      </c>
      <c r="I11" s="3">
        <f>SUM(I10:I10)</f>
        <v>0</v>
      </c>
      <c r="J11" s="3">
        <f>SUM(J10:J10)</f>
        <v>0</v>
      </c>
      <c r="L11" s="3">
        <f>SUM(L10:L10)</f>
        <v>0</v>
      </c>
      <c r="M11" s="3">
        <f>SUM(M10:M10)</f>
        <v>0</v>
      </c>
      <c r="O11" s="3">
        <f>SUM(O10:O10)</f>
        <v>40000</v>
      </c>
      <c r="Q11" s="3">
        <f>SUM(Q10:Q10)</f>
        <v>20000000000</v>
      </c>
      <c r="S11" s="3">
        <f>SUM(S10:S10)</f>
        <v>2000000000</v>
      </c>
      <c r="U11" s="7">
        <f>SUM(U10:U10)</f>
        <v>3.8E-3</v>
      </c>
    </row>
    <row r="12" spans="1:21" ht="19.5" thickTop="1" x14ac:dyDescent="0.45">
      <c r="C12" s="4"/>
      <c r="E12" s="4"/>
      <c r="G12" s="4"/>
      <c r="I12" s="4"/>
      <c r="J12" s="4"/>
      <c r="L12" s="4"/>
      <c r="M12" s="4"/>
      <c r="O12" s="4"/>
      <c r="Q12" s="4"/>
      <c r="S12" s="4"/>
      <c r="U12" s="4"/>
    </row>
  </sheetData>
  <mergeCells count="17">
    <mergeCell ref="L8:M8"/>
    <mergeCell ref="A8:A9"/>
    <mergeCell ref="A1:U1"/>
    <mergeCell ref="A2:U2"/>
    <mergeCell ref="A3:U3"/>
    <mergeCell ref="A5:U5"/>
    <mergeCell ref="O7:U7"/>
    <mergeCell ref="I7:M7"/>
    <mergeCell ref="C7:G7"/>
    <mergeCell ref="O8:O9"/>
    <mergeCell ref="Q8:Q9"/>
    <mergeCell ref="S8:S9"/>
    <mergeCell ref="U8:U9"/>
    <mergeCell ref="C8:C9"/>
    <mergeCell ref="E8:E9"/>
    <mergeCell ref="G8:G9"/>
    <mergeCell ref="I8:J8"/>
  </mergeCells>
  <pageMargins left="0.39370078740157483" right="0.39370078740157483" top="0.74803149606299213" bottom="0.74803149606299213" header="0.31496062992125984" footer="0.31496062992125984"/>
  <pageSetup paperSize="9" scale="7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3"/>
  <sheetViews>
    <sheetView rightToLeft="1" workbookViewId="0">
      <selection activeCell="A5" sqref="A5:L5"/>
    </sheetView>
  </sheetViews>
  <sheetFormatPr defaultRowHeight="18" x14ac:dyDescent="0.45"/>
  <cols>
    <col min="1" max="1" width="33.85546875" style="1" bestFit="1" customWidth="1"/>
    <col min="2" max="2" width="1.42578125" style="1" customWidth="1"/>
    <col min="3" max="3" width="23.140625" style="1" bestFit="1" customWidth="1"/>
    <col min="4" max="4" width="1.42578125" style="1" customWidth="1"/>
    <col min="5" max="5" width="17" style="1" bestFit="1" customWidth="1"/>
    <col min="6" max="6" width="1.42578125" style="1" customWidth="1"/>
    <col min="7" max="7" width="16.85546875" style="1" bestFit="1" customWidth="1"/>
    <col min="8" max="8" width="1.42578125" style="1" customWidth="1"/>
    <col min="9" max="9" width="16.85546875" style="1" bestFit="1" customWidth="1"/>
    <col min="10" max="10" width="1.42578125" style="1" customWidth="1"/>
    <col min="11" max="11" width="16.85546875" style="1" bestFit="1" customWidth="1"/>
    <col min="12" max="12" width="1.42578125" style="1" customWidth="1"/>
    <col min="13" max="16384" width="9.140625" style="1"/>
  </cols>
  <sheetData>
    <row r="1" spans="1:12" ht="20.100000000000001" customHeight="1" x14ac:dyDescent="0.45">
      <c r="A1" s="69" t="s">
        <v>73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20.100000000000001" customHeight="1" x14ac:dyDescent="0.45">
      <c r="A2" s="69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20.100000000000001" customHeight="1" x14ac:dyDescent="0.45">
      <c r="A3" s="69" t="s">
        <v>173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5" spans="1:12" ht="21" x14ac:dyDescent="0.45">
      <c r="A5" s="63" t="s">
        <v>206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</row>
    <row r="7" spans="1:12" ht="21" x14ac:dyDescent="0.45">
      <c r="C7" s="2" t="s">
        <v>176</v>
      </c>
      <c r="E7" s="64" t="s">
        <v>2</v>
      </c>
      <c r="F7" s="79"/>
      <c r="G7" s="79"/>
      <c r="I7" s="64" t="s">
        <v>177</v>
      </c>
      <c r="J7" s="79"/>
      <c r="K7" s="79"/>
    </row>
    <row r="8" spans="1:12" ht="20.25" customHeight="1" x14ac:dyDescent="0.45">
      <c r="A8" s="2" t="s">
        <v>34</v>
      </c>
      <c r="C8" s="2" t="s">
        <v>36</v>
      </c>
      <c r="E8" s="2" t="s">
        <v>37</v>
      </c>
      <c r="G8" s="2" t="s">
        <v>38</v>
      </c>
      <c r="I8" s="2" t="s">
        <v>36</v>
      </c>
      <c r="K8" s="20" t="s">
        <v>112</v>
      </c>
    </row>
    <row r="9" spans="1:12" ht="20.25" customHeight="1" x14ac:dyDescent="0.45">
      <c r="A9" s="17" t="s">
        <v>74</v>
      </c>
      <c r="C9" s="35">
        <v>33788998</v>
      </c>
      <c r="D9" s="17"/>
      <c r="E9" s="35">
        <v>2256572035</v>
      </c>
      <c r="F9" s="17"/>
      <c r="G9" s="35">
        <v>2200300000</v>
      </c>
      <c r="H9" s="17"/>
      <c r="I9" s="35">
        <v>90061033</v>
      </c>
      <c r="J9" s="17"/>
      <c r="K9" s="6">
        <v>0</v>
      </c>
    </row>
    <row r="10" spans="1:12" ht="20.25" customHeight="1" x14ac:dyDescent="0.45">
      <c r="A10" s="17" t="s">
        <v>76</v>
      </c>
      <c r="C10" s="35">
        <v>179340409</v>
      </c>
      <c r="D10" s="17"/>
      <c r="E10" s="35">
        <v>710703</v>
      </c>
      <c r="F10" s="17"/>
      <c r="G10" s="35">
        <v>0</v>
      </c>
      <c r="H10" s="17"/>
      <c r="I10" s="35">
        <v>180051112</v>
      </c>
      <c r="J10" s="17"/>
      <c r="K10" s="6">
        <v>0</v>
      </c>
    </row>
    <row r="11" spans="1:12" ht="20.25" customHeight="1" x14ac:dyDescent="0.45">
      <c r="A11" s="17" t="s">
        <v>78</v>
      </c>
      <c r="C11" s="35">
        <v>17381631</v>
      </c>
      <c r="D11" s="17"/>
      <c r="E11" s="35">
        <v>68768</v>
      </c>
      <c r="F11" s="17"/>
      <c r="G11" s="35">
        <v>0</v>
      </c>
      <c r="H11" s="17"/>
      <c r="I11" s="35">
        <v>17450399</v>
      </c>
      <c r="J11" s="17"/>
      <c r="K11" s="6">
        <v>0</v>
      </c>
    </row>
    <row r="12" spans="1:12" ht="20.25" customHeight="1" x14ac:dyDescent="0.45">
      <c r="A12" s="17" t="s">
        <v>108</v>
      </c>
      <c r="C12" s="35">
        <v>600415897</v>
      </c>
      <c r="D12" s="17"/>
      <c r="E12" s="35">
        <v>2375491</v>
      </c>
      <c r="F12" s="17"/>
      <c r="G12" s="35">
        <v>0</v>
      </c>
      <c r="H12" s="17"/>
      <c r="I12" s="35">
        <v>602791388</v>
      </c>
      <c r="J12" s="17"/>
      <c r="K12" s="6">
        <v>1E-4</v>
      </c>
    </row>
    <row r="13" spans="1:12" ht="20.25" customHeight="1" x14ac:dyDescent="0.45">
      <c r="A13" s="17" t="s">
        <v>110</v>
      </c>
      <c r="C13" s="35">
        <v>46466347134</v>
      </c>
      <c r="D13" s="17"/>
      <c r="E13" s="35">
        <v>85255718620</v>
      </c>
      <c r="F13" s="17"/>
      <c r="G13" s="35">
        <v>119732000000</v>
      </c>
      <c r="H13" s="17"/>
      <c r="I13" s="35">
        <v>11990457229</v>
      </c>
      <c r="J13" s="17"/>
      <c r="K13" s="6">
        <v>2.3E-3</v>
      </c>
    </row>
    <row r="14" spans="1:12" ht="20.25" customHeight="1" x14ac:dyDescent="0.45">
      <c r="A14" s="17" t="s">
        <v>158</v>
      </c>
      <c r="C14" s="35">
        <v>67400000000</v>
      </c>
      <c r="D14" s="17"/>
      <c r="E14" s="35">
        <v>0</v>
      </c>
      <c r="F14" s="17"/>
      <c r="G14" s="35">
        <v>48800000000</v>
      </c>
      <c r="H14" s="17"/>
      <c r="I14" s="35">
        <v>18600000000</v>
      </c>
      <c r="J14" s="17"/>
      <c r="K14" s="6">
        <v>3.5000000000000001E-3</v>
      </c>
    </row>
    <row r="15" spans="1:12" ht="20.25" customHeight="1" x14ac:dyDescent="0.45">
      <c r="A15" s="17" t="s">
        <v>158</v>
      </c>
      <c r="C15" s="35">
        <v>63766760</v>
      </c>
      <c r="D15" s="17"/>
      <c r="E15" s="35">
        <v>50538177420</v>
      </c>
      <c r="F15" s="17"/>
      <c r="G15" s="35">
        <v>50250300000</v>
      </c>
      <c r="H15" s="17"/>
      <c r="I15" s="35">
        <v>351644180</v>
      </c>
      <c r="J15" s="17"/>
      <c r="K15" s="6">
        <v>1E-4</v>
      </c>
    </row>
    <row r="16" spans="1:12" ht="20.25" customHeight="1" x14ac:dyDescent="0.45">
      <c r="A16" s="17" t="s">
        <v>159</v>
      </c>
      <c r="C16" s="35">
        <v>105830607</v>
      </c>
      <c r="D16" s="17"/>
      <c r="E16" s="35">
        <v>6460978306</v>
      </c>
      <c r="F16" s="17"/>
      <c r="G16" s="35">
        <v>6500300000</v>
      </c>
      <c r="H16" s="17"/>
      <c r="I16" s="35">
        <v>66508913</v>
      </c>
      <c r="J16" s="17"/>
      <c r="K16" s="6">
        <v>0</v>
      </c>
    </row>
    <row r="17" spans="1:11" ht="20.25" customHeight="1" x14ac:dyDescent="0.45">
      <c r="A17" s="17" t="s">
        <v>74</v>
      </c>
      <c r="C17" s="35">
        <v>90000000000</v>
      </c>
      <c r="D17" s="17"/>
      <c r="E17" s="35">
        <v>0</v>
      </c>
      <c r="F17" s="17"/>
      <c r="G17" s="35">
        <v>0</v>
      </c>
      <c r="H17" s="17"/>
      <c r="I17" s="35">
        <v>90000000000</v>
      </c>
      <c r="J17" s="17"/>
      <c r="K17" s="6">
        <v>1.7000000000000001E-2</v>
      </c>
    </row>
    <row r="18" spans="1:11" ht="20.25" customHeight="1" x14ac:dyDescent="0.45">
      <c r="A18" s="17" t="s">
        <v>159</v>
      </c>
      <c r="C18" s="35">
        <v>80000000000</v>
      </c>
      <c r="D18" s="17"/>
      <c r="E18" s="35">
        <v>0</v>
      </c>
      <c r="F18" s="17"/>
      <c r="G18" s="35">
        <v>0</v>
      </c>
      <c r="H18" s="17"/>
      <c r="I18" s="35">
        <v>80000000000</v>
      </c>
      <c r="J18" s="17"/>
      <c r="K18" s="6">
        <v>1.5100000000000001E-2</v>
      </c>
    </row>
    <row r="19" spans="1:11" ht="20.25" customHeight="1" x14ac:dyDescent="0.45">
      <c r="A19" s="17" t="s">
        <v>159</v>
      </c>
      <c r="C19" s="35">
        <v>1800000000</v>
      </c>
      <c r="D19" s="17"/>
      <c r="E19" s="35">
        <v>0</v>
      </c>
      <c r="F19" s="17"/>
      <c r="G19" s="35">
        <v>0</v>
      </c>
      <c r="H19" s="17"/>
      <c r="I19" s="35">
        <v>1800000000</v>
      </c>
      <c r="J19" s="17"/>
      <c r="K19" s="6">
        <v>2.9999999999999997E-4</v>
      </c>
    </row>
    <row r="20" spans="1:11" ht="20.25" customHeight="1" x14ac:dyDescent="0.45">
      <c r="A20" s="17" t="s">
        <v>159</v>
      </c>
      <c r="C20" s="35">
        <v>127000000000</v>
      </c>
      <c r="D20" s="17"/>
      <c r="E20" s="35">
        <v>0</v>
      </c>
      <c r="F20" s="17"/>
      <c r="G20" s="35">
        <v>0</v>
      </c>
      <c r="H20" s="17"/>
      <c r="I20" s="35">
        <v>127000000000</v>
      </c>
      <c r="J20" s="17"/>
      <c r="K20" s="6">
        <v>2.3900000000000001E-2</v>
      </c>
    </row>
    <row r="21" spans="1:11" s="17" customFormat="1" ht="20.25" customHeight="1" x14ac:dyDescent="0.25">
      <c r="A21" s="17" t="s">
        <v>159</v>
      </c>
      <c r="C21" s="35">
        <v>161500000000</v>
      </c>
      <c r="E21" s="35">
        <v>0</v>
      </c>
      <c r="G21" s="35">
        <v>0</v>
      </c>
      <c r="I21" s="35">
        <v>161500000000</v>
      </c>
      <c r="K21" s="6">
        <v>3.04E-2</v>
      </c>
    </row>
    <row r="22" spans="1:11" ht="19.5" thickBot="1" x14ac:dyDescent="0.5">
      <c r="A22" s="3" t="s">
        <v>12</v>
      </c>
      <c r="C22" s="13">
        <f>SUM(C9:C21)</f>
        <v>575166871436</v>
      </c>
      <c r="E22" s="3">
        <f>SUM(E9:E21)</f>
        <v>144514601343</v>
      </c>
      <c r="G22" s="3">
        <f>SUM(G9:G21)</f>
        <v>227482900000</v>
      </c>
      <c r="I22" s="3">
        <f>SUM(I9:I21)</f>
        <v>492198964254</v>
      </c>
      <c r="K22" s="7">
        <f>SUM(K9:K21)</f>
        <v>9.2700000000000005E-2</v>
      </c>
    </row>
    <row r="23" spans="1:11" ht="19.5" thickTop="1" x14ac:dyDescent="0.45">
      <c r="E23" s="4"/>
      <c r="G23" s="4"/>
      <c r="I23" s="4"/>
      <c r="K23" s="4"/>
    </row>
  </sheetData>
  <mergeCells count="6">
    <mergeCell ref="A1:L1"/>
    <mergeCell ref="A2:L2"/>
    <mergeCell ref="A3:L3"/>
    <mergeCell ref="A5:L5"/>
    <mergeCell ref="E7:G7"/>
    <mergeCell ref="I7:K7"/>
  </mergeCells>
  <pageMargins left="0.51181102362204722" right="0.51181102362204722" top="0.74803149606299213" bottom="0.74803149606299213" header="0.31496062992125984" footer="0.31496062992125984"/>
  <pageSetup paperSize="9" scale="7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664D0-7627-41B2-A1D4-B6664C1864A7}">
  <dimension ref="A1:U14"/>
  <sheetViews>
    <sheetView rightToLeft="1" workbookViewId="0">
      <selection activeCell="A5" sqref="A5:I5"/>
    </sheetView>
  </sheetViews>
  <sheetFormatPr defaultRowHeight="15" x14ac:dyDescent="0.25"/>
  <cols>
    <col min="1" max="1" width="53.5703125" bestFit="1" customWidth="1"/>
    <col min="2" max="2" width="1.28515625" customWidth="1"/>
    <col min="3" max="3" width="6.7109375" bestFit="1" customWidth="1"/>
    <col min="4" max="4" width="1.28515625" customWidth="1"/>
    <col min="5" max="5" width="17.42578125" customWidth="1"/>
    <col min="6" max="6" width="1.28515625" customWidth="1"/>
    <col min="7" max="7" width="15" bestFit="1" customWidth="1"/>
    <col min="8" max="8" width="1.28515625" customWidth="1"/>
    <col min="9" max="9" width="15.5703125" bestFit="1" customWidth="1"/>
  </cols>
  <sheetData>
    <row r="1" spans="1:21" ht="26.25" x14ac:dyDescent="0.45">
      <c r="A1" s="69" t="s">
        <v>73</v>
      </c>
      <c r="B1" s="69"/>
      <c r="C1" s="69"/>
      <c r="D1" s="69"/>
      <c r="E1" s="69"/>
      <c r="F1" s="69"/>
      <c r="G1" s="69"/>
      <c r="H1" s="69"/>
      <c r="I1" s="69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</row>
    <row r="2" spans="1:21" ht="26.25" x14ac:dyDescent="0.4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</row>
    <row r="3" spans="1:21" ht="26.25" x14ac:dyDescent="0.45">
      <c r="A3" s="69" t="s">
        <v>173</v>
      </c>
      <c r="B3" s="69"/>
      <c r="C3" s="69"/>
      <c r="D3" s="69"/>
      <c r="E3" s="69"/>
      <c r="F3" s="69"/>
      <c r="G3" s="69"/>
      <c r="H3" s="69"/>
      <c r="I3" s="69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</row>
    <row r="5" spans="1:21" ht="21" x14ac:dyDescent="0.45">
      <c r="A5" s="72" t="s">
        <v>207</v>
      </c>
      <c r="B5" s="72"/>
      <c r="C5" s="72"/>
      <c r="D5" s="72"/>
      <c r="E5" s="72"/>
      <c r="F5" s="72"/>
      <c r="G5" s="72"/>
      <c r="H5" s="72"/>
      <c r="I5" s="72"/>
      <c r="J5" s="59"/>
      <c r="K5" s="59"/>
      <c r="L5" s="59"/>
    </row>
    <row r="7" spans="1:21" ht="18.75" thickBot="1" x14ac:dyDescent="0.5">
      <c r="A7" s="48" t="s">
        <v>208</v>
      </c>
      <c r="B7" s="49"/>
      <c r="C7" s="50" t="s">
        <v>209</v>
      </c>
      <c r="D7" s="51"/>
      <c r="E7" s="50" t="s">
        <v>183</v>
      </c>
      <c r="F7" s="51"/>
      <c r="G7" s="50" t="s">
        <v>185</v>
      </c>
      <c r="H7" s="51"/>
      <c r="I7" s="50" t="s">
        <v>210</v>
      </c>
    </row>
    <row r="8" spans="1:21" ht="21" x14ac:dyDescent="0.25">
      <c r="A8" s="52" t="s">
        <v>211</v>
      </c>
      <c r="B8" s="52"/>
      <c r="C8" s="53" t="s">
        <v>212</v>
      </c>
      <c r="D8" s="54"/>
      <c r="E8" s="35">
        <f>'درآمد سرمایه گذاری در سهام'!S72</f>
        <v>-17093455296</v>
      </c>
      <c r="F8" s="54"/>
      <c r="G8" s="33">
        <f>E8/$E$13</f>
        <v>-0.87756167567614018</v>
      </c>
      <c r="H8" s="55"/>
      <c r="I8" s="33">
        <f>E8/5306122950861</f>
        <v>-3.2214585780049299E-3</v>
      </c>
    </row>
    <row r="9" spans="1:21" ht="21" x14ac:dyDescent="0.25">
      <c r="A9" s="52" t="s">
        <v>213</v>
      </c>
      <c r="B9" s="52"/>
      <c r="C9" s="53" t="s">
        <v>214</v>
      </c>
      <c r="D9" s="54"/>
      <c r="E9" s="53">
        <f>'درآمد سرمایه گذاری در صندوق'!R13</f>
        <v>0</v>
      </c>
      <c r="F9" s="54"/>
      <c r="G9" s="33">
        <f t="shared" ref="G9:G12" si="0">E9/$E$13</f>
        <v>0</v>
      </c>
      <c r="H9" s="55"/>
      <c r="I9" s="33">
        <f t="shared" ref="I9:I12" si="1">E9/5306122950861</f>
        <v>0</v>
      </c>
    </row>
    <row r="10" spans="1:21" ht="21" x14ac:dyDescent="0.25">
      <c r="A10" s="52" t="s">
        <v>215</v>
      </c>
      <c r="B10" s="52"/>
      <c r="C10" s="53" t="s">
        <v>216</v>
      </c>
      <c r="D10" s="54"/>
      <c r="E10" s="53">
        <f>'درآمد سرمایه گذاری اوراق بهادار'!O10</f>
        <v>0</v>
      </c>
      <c r="F10" s="54"/>
      <c r="G10" s="33">
        <f t="shared" si="0"/>
        <v>0</v>
      </c>
      <c r="H10" s="55"/>
      <c r="I10" s="33">
        <f t="shared" si="1"/>
        <v>0</v>
      </c>
    </row>
    <row r="11" spans="1:21" ht="21" x14ac:dyDescent="0.25">
      <c r="A11" s="52" t="s">
        <v>217</v>
      </c>
      <c r="B11" s="52"/>
      <c r="C11" s="53" t="s">
        <v>218</v>
      </c>
      <c r="D11" s="54"/>
      <c r="E11" s="57">
        <f>'درآمد سپرده بانکی'!I23</f>
        <v>36306424761</v>
      </c>
      <c r="F11" s="54"/>
      <c r="G11" s="33">
        <f t="shared" si="0"/>
        <v>1.8639371852763211</v>
      </c>
      <c r="H11" s="55"/>
      <c r="I11" s="33">
        <f>E11/5306122950861</f>
        <v>6.8423640193088107E-3</v>
      </c>
    </row>
    <row r="12" spans="1:21" ht="21" x14ac:dyDescent="0.25">
      <c r="A12" s="52" t="s">
        <v>81</v>
      </c>
      <c r="B12" s="52"/>
      <c r="C12" s="53" t="s">
        <v>219</v>
      </c>
      <c r="D12" s="54"/>
      <c r="E12" s="57">
        <f>سایر!D12</f>
        <v>265382621</v>
      </c>
      <c r="F12" s="54"/>
      <c r="G12" s="33">
        <f t="shared" si="0"/>
        <v>1.3624490399818929E-2</v>
      </c>
      <c r="H12" s="55"/>
      <c r="I12" s="33">
        <f t="shared" si="1"/>
        <v>5.0014412303985074E-5</v>
      </c>
    </row>
    <row r="13" spans="1:21" ht="20.25" thickBot="1" x14ac:dyDescent="0.3">
      <c r="A13" s="52" t="s">
        <v>182</v>
      </c>
      <c r="B13" s="56"/>
      <c r="E13" s="58">
        <f>SUM(E8:E12)</f>
        <v>19478352086</v>
      </c>
      <c r="G13" s="94">
        <v>1</v>
      </c>
      <c r="H13" s="55"/>
      <c r="I13" s="34">
        <v>3.7000000000000002E-3</v>
      </c>
    </row>
    <row r="14" spans="1:21" ht="15.75" thickTop="1" x14ac:dyDescent="0.25"/>
  </sheetData>
  <mergeCells count="4">
    <mergeCell ref="A1:I1"/>
    <mergeCell ref="A2:I2"/>
    <mergeCell ref="A3:I3"/>
    <mergeCell ref="A5:I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6</vt:i4>
      </vt:variant>
    </vt:vector>
  </HeadingPairs>
  <TitlesOfParts>
    <vt:vector size="25" baseType="lpstr">
      <vt:lpstr>0</vt:lpstr>
      <vt:lpstr>سهام</vt:lpstr>
      <vt:lpstr>اوراق اختیار</vt:lpstr>
      <vt:lpstr>واحدهای صندوق</vt:lpstr>
      <vt:lpstr>اوراق درآمد ثابت</vt:lpstr>
      <vt:lpstr>تعدیل قیمت</vt:lpstr>
      <vt:lpstr>گواهی</vt:lpstr>
      <vt:lpstr>بانک</vt:lpstr>
      <vt:lpstr>درآمدها</vt:lpstr>
      <vt:lpstr>درآمد سرمایه گذاری در سهام</vt:lpstr>
      <vt:lpstr>درآمد سرمایه گذاری در صندوق</vt:lpstr>
      <vt:lpstr>درآمد سرمایه گذاری اوراق بهادار</vt:lpstr>
      <vt:lpstr>درآمد سپرده بانکی</vt:lpstr>
      <vt:lpstr>سایر</vt:lpstr>
      <vt:lpstr>درآمد سودسهام</vt:lpstr>
      <vt:lpstr>سود اوراق بهادار و سپرده بانکی.</vt:lpstr>
      <vt:lpstr>درآمد ناشی از فروش</vt:lpstr>
      <vt:lpstr>درآمد ناشی ازتغییرقیمت</vt:lpstr>
      <vt:lpstr>جمع</vt:lpstr>
      <vt:lpstr>'درآمد ناشی از فروش'!Print_Area</vt:lpstr>
      <vt:lpstr>'درآمد سرمایه گذاری در سهام'!Print_Titles</vt:lpstr>
      <vt:lpstr>'درآمد سودسهام'!Print_Titles</vt:lpstr>
      <vt:lpstr>'درآمد ناشی از فروش'!Print_Titles</vt:lpstr>
      <vt:lpstr>'درآمد ناشی ازتغییرقیمت'!Print_Titles</vt:lpstr>
      <vt:lpstr>سهام!Print_Titles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 nourozi</cp:lastModifiedBy>
  <cp:lastPrinted>2024-04-23T07:54:46Z</cp:lastPrinted>
  <dcterms:created xsi:type="dcterms:W3CDTF">2021-05-23T09:27:33Z</dcterms:created>
  <dcterms:modified xsi:type="dcterms:W3CDTF">2024-04-23T07:58:10Z</dcterms:modified>
</cp:coreProperties>
</file>