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76\norouzi\صورت وضعیت پرتفوی\مدیریت ثروت\صورت وضعیت پرتفوی خرداد 1403\"/>
    </mc:Choice>
  </mc:AlternateContent>
  <xr:revisionPtr revIDLastSave="0" documentId="13_ncr:1_{DE3D0F50-5585-4D63-90AA-270F08C6D3E1}" xr6:coauthVersionLast="47" xr6:coauthVersionMax="47" xr10:uidLastSave="{00000000-0000-0000-0000-000000000000}"/>
  <bookViews>
    <workbookView xWindow="-120" yWindow="-120" windowWidth="24240" windowHeight="13140" tabRatio="691" xr2:uid="{00000000-000D-0000-FFFF-FFFF00000000}"/>
  </bookViews>
  <sheets>
    <sheet name="0" sheetId="1" r:id="rId1"/>
    <sheet name="سهام" sheetId="2" r:id="rId2"/>
    <sheet name="اوراق اختیار" sheetId="3" r:id="rId3"/>
    <sheet name="واحدهای صندوق" sheetId="18" r:id="rId4"/>
    <sheet name="اوراق درآمد ثابت" sheetId="4" r:id="rId5"/>
    <sheet name="تعدیل قیمت" sheetId="5" r:id="rId6"/>
    <sheet name="بانک" sheetId="6" r:id="rId7"/>
    <sheet name="درآمدها" sheetId="19" r:id="rId8"/>
    <sheet name="درآمد سرمایه گذاری در سهام" sheetId="13" r:id="rId9"/>
    <sheet name="درآمد سرمایه گذاری در صندوق" sheetId="14" r:id="rId10"/>
    <sheet name="درآمد سرمایه گذاری اوراق بهادار" sheetId="10" r:id="rId11"/>
    <sheet name="درآمد سپرده بانکی" sheetId="15" r:id="rId12"/>
    <sheet name="سایر" sheetId="16" r:id="rId13"/>
    <sheet name="درآمد سودسهام" sheetId="9" r:id="rId14"/>
    <sheet name="سود اوراق بهادار و سپرده بانکی." sheetId="20" r:id="rId15"/>
    <sheet name="درآمد ناشی از فروش" sheetId="12" r:id="rId16"/>
    <sheet name="درآمد ناشی ازتغییرقیمت" sheetId="11" r:id="rId17"/>
  </sheets>
  <definedNames>
    <definedName name="_xlnm.Print_Area" localSheetId="8">'درآمد سرمایه گذاری در سهام'!$A$1:$U$80</definedName>
    <definedName name="_xlnm.Print_Area" localSheetId="15">'درآمد ناشی از فروش'!$A$1:$Q$49</definedName>
    <definedName name="_xlnm.Print_Titles" localSheetId="8">'درآمد سرمایه گذاری در سهام'!$1:$3</definedName>
    <definedName name="_xlnm.Print_Titles" localSheetId="13">'درآمد سودسهام'!$1:$6</definedName>
    <definedName name="_xlnm.Print_Titles" localSheetId="15">'درآمد ناشی از فروش'!$1:$3</definedName>
    <definedName name="_xlnm.Print_Titles" localSheetId="16">'درآمد ناشی ازتغییرقیمت'!$1:$3</definedName>
    <definedName name="_xlnm.Print_Titles" localSheetId="1">سهام!$2:$5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3" i="19" l="1"/>
  <c r="G9" i="19"/>
  <c r="G10" i="19"/>
  <c r="Q46" i="12"/>
  <c r="S80" i="13"/>
  <c r="E12" i="19"/>
  <c r="I12" i="19"/>
  <c r="I9" i="19"/>
  <c r="I10" i="19"/>
  <c r="I11" i="19"/>
  <c r="I8" i="19"/>
  <c r="S28" i="9"/>
  <c r="Q28" i="9"/>
  <c r="O28" i="9"/>
  <c r="M28" i="9"/>
  <c r="K28" i="9"/>
  <c r="I28" i="9"/>
  <c r="E8" i="19"/>
  <c r="E11" i="19"/>
  <c r="U80" i="13"/>
  <c r="K80" i="13"/>
  <c r="I13" i="19" l="1"/>
  <c r="E13" i="19"/>
  <c r="E10" i="3"/>
  <c r="K26" i="20"/>
  <c r="I26" i="20"/>
  <c r="M26" i="20"/>
  <c r="G26" i="20"/>
  <c r="E26" i="20"/>
  <c r="C26" i="20"/>
  <c r="S11" i="18" l="1"/>
  <c r="Q11" i="18"/>
  <c r="C11" i="18"/>
  <c r="Y11" i="18"/>
  <c r="W11" i="18"/>
  <c r="U11" i="18"/>
  <c r="O11" i="18"/>
  <c r="M11" i="18"/>
  <c r="K11" i="18"/>
  <c r="I11" i="18"/>
  <c r="G11" i="18"/>
  <c r="E11" i="18"/>
  <c r="K25" i="6"/>
  <c r="I25" i="6"/>
  <c r="G25" i="6"/>
  <c r="E25" i="6"/>
  <c r="C25" i="6"/>
  <c r="F12" i="16"/>
  <c r="S13" i="14"/>
  <c r="R13" i="14"/>
  <c r="P13" i="14"/>
  <c r="N13" i="14"/>
  <c r="L13" i="14"/>
  <c r="J13" i="14"/>
  <c r="I13" i="14"/>
  <c r="G13" i="14"/>
  <c r="E13" i="14"/>
  <c r="C13" i="14"/>
  <c r="Q10" i="10"/>
  <c r="I10" i="10"/>
  <c r="C66" i="2" l="1"/>
  <c r="O66" i="2"/>
  <c r="C10" i="3"/>
  <c r="Q10" i="3"/>
  <c r="I10" i="3"/>
  <c r="D12" i="16"/>
  <c r="Q66" i="2"/>
  <c r="S66" i="2"/>
  <c r="U66" i="2"/>
  <c r="W66" i="2"/>
  <c r="E66" i="2"/>
  <c r="E80" i="13"/>
  <c r="AI11" i="4"/>
  <c r="S11" i="4"/>
  <c r="J66" i="2"/>
  <c r="C46" i="12"/>
  <c r="E46" i="12"/>
  <c r="G46" i="12"/>
  <c r="I46" i="12"/>
  <c r="K46" i="12"/>
  <c r="M46" i="12"/>
  <c r="O46" i="12"/>
  <c r="O60" i="11"/>
  <c r="Q60" i="11"/>
  <c r="M80" i="13"/>
  <c r="C27" i="15"/>
  <c r="C80" i="13"/>
  <c r="G80" i="13"/>
  <c r="I80" i="13"/>
  <c r="O80" i="13"/>
  <c r="Q80" i="13"/>
  <c r="I60" i="11"/>
  <c r="E25" i="15" l="1"/>
  <c r="E11" i="15"/>
  <c r="E9" i="15"/>
  <c r="E26" i="15"/>
  <c r="E18" i="15"/>
  <c r="E14" i="15"/>
  <c r="E10" i="15"/>
  <c r="E24" i="15"/>
  <c r="E17" i="15"/>
  <c r="E13" i="15"/>
  <c r="E20" i="15"/>
  <c r="E16" i="15"/>
  <c r="E12" i="15"/>
  <c r="E19" i="15"/>
  <c r="E15" i="15"/>
  <c r="C60" i="11"/>
  <c r="E60" i="11"/>
  <c r="G60" i="11"/>
  <c r="K60" i="11"/>
  <c r="M60" i="11"/>
  <c r="G66" i="2"/>
  <c r="I66" i="2"/>
  <c r="L66" i="2"/>
  <c r="M66" i="2"/>
  <c r="C10" i="10"/>
  <c r="E10" i="10"/>
  <c r="G10" i="10"/>
  <c r="K10" i="10"/>
  <c r="M10" i="10"/>
  <c r="O10" i="10"/>
  <c r="Q11" i="4"/>
  <c r="U11" i="4"/>
  <c r="V11" i="4"/>
  <c r="Y11" i="4"/>
  <c r="X11" i="4"/>
  <c r="AG11" i="4"/>
  <c r="AE11" i="4"/>
  <c r="E27" i="15" l="1"/>
  <c r="K10" i="3"/>
  <c r="M10" i="3" l="1"/>
  <c r="G27" i="15" l="1"/>
  <c r="I25" i="15" l="1"/>
  <c r="I9" i="15"/>
  <c r="I13" i="15"/>
  <c r="I17" i="15"/>
  <c r="I24" i="15"/>
  <c r="I14" i="15"/>
  <c r="I18" i="15"/>
  <c r="I26" i="15"/>
  <c r="I11" i="15"/>
  <c r="I15" i="15"/>
  <c r="I19" i="15"/>
  <c r="I12" i="15"/>
  <c r="I16" i="15"/>
  <c r="I20" i="15"/>
  <c r="I10" i="15"/>
  <c r="I27" i="1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Ali Akbar Iranshahi</author>
  </authors>
  <commentList>
    <comment ref="I8" authorId="0" shapeId="0" xr:uid="{6820110D-3FCC-4C95-9702-01902E415C5F}">
      <text>
        <r>
          <rPr>
            <b/>
            <sz val="9"/>
            <color indexed="81"/>
            <rFont val="Tahoma"/>
            <family val="2"/>
          </rPr>
          <t>Ali Akbar Iranshahi:</t>
        </r>
        <r>
          <rPr>
            <sz val="9"/>
            <color indexed="81"/>
            <rFont val="Tahoma"/>
            <family val="2"/>
          </rPr>
          <t xml:space="preserve">
از حاصل تقسیم ستون
E  
بر مجموع کل دارایی محاسبه می شود
</t>
        </r>
      </text>
    </comment>
  </commentList>
</comments>
</file>

<file path=xl/sharedStrings.xml><?xml version="1.0" encoding="utf-8"?>
<sst xmlns="http://schemas.openxmlformats.org/spreadsheetml/2006/main" count="642" uniqueCount="246">
  <si>
    <t>‫صورت وضعیت پورتفوی</t>
  </si>
  <si>
    <t>‫1-1- سرمایه گذاری در سهام و حق تقدم سهام</t>
  </si>
  <si>
    <t>‫تغییرات طی دوره</t>
  </si>
  <si>
    <t>‫شرکت</t>
  </si>
  <si>
    <t>‫تعداد</t>
  </si>
  <si>
    <t>‫بهای تمام شده</t>
  </si>
  <si>
    <t>‫خالص ارزش فروش</t>
  </si>
  <si>
    <t>‫خرید طی دوره</t>
  </si>
  <si>
    <t>‫فروش طی دوره</t>
  </si>
  <si>
    <t>‫قیمت بازار هر سهم</t>
  </si>
  <si>
    <t>‫درصد به کل دارایی ها</t>
  </si>
  <si>
    <t>‫مبلغ فروش</t>
  </si>
  <si>
    <t>‫جمع</t>
  </si>
  <si>
    <t>‫نام سهام</t>
  </si>
  <si>
    <t>‫تعداد اوراق تبعی</t>
  </si>
  <si>
    <t>‫قیمت اعمال</t>
  </si>
  <si>
    <t>‫تاریخ اعمال</t>
  </si>
  <si>
    <t>‫نرخ سود مؤثر</t>
  </si>
  <si>
    <t>‫اطلاعات اوراق بهادار با درآمد ثابت</t>
  </si>
  <si>
    <t>‫نام اوراق</t>
  </si>
  <si>
    <t>‫دارای مجوز از سازمان</t>
  </si>
  <si>
    <t>‫پذیرفته شده در بورس یا فرابورس</t>
  </si>
  <si>
    <t>‫تاریخ انتشار اوراق</t>
  </si>
  <si>
    <t>‫تاریخ سررسید</t>
  </si>
  <si>
    <t>‫نرخ سود اسمی</t>
  </si>
  <si>
    <t>‫قیمت بازار هر ورقه</t>
  </si>
  <si>
    <t>‫اوراق بهاداری که ارزش آن‌ها در تاریخ گزارش تعدیل شده</t>
  </si>
  <si>
    <t>‫(بر اساس دستورالعمل نحوه تعیین قیمت خرید و فروش اوراق بهادار در صندوق‌های سرمایه گذاری)</t>
  </si>
  <si>
    <t>‫نام اوراق بهادار</t>
  </si>
  <si>
    <t>‫قیمت پایانی</t>
  </si>
  <si>
    <t>‫قیمت تعدیل شده</t>
  </si>
  <si>
    <t>‫درصد تعدیل</t>
  </si>
  <si>
    <t>‫خالص ارزش فروش تعدیل شده</t>
  </si>
  <si>
    <t>‫دلیل تعدیل</t>
  </si>
  <si>
    <t>‫سپرده‌های بانکی</t>
  </si>
  <si>
    <t>‫مبلغ</t>
  </si>
  <si>
    <t>‫افزایش</t>
  </si>
  <si>
    <t>‫کاهش</t>
  </si>
  <si>
    <t>‫صورت وضعیت درآمدها</t>
  </si>
  <si>
    <t>‫شرح</t>
  </si>
  <si>
    <t>‫سایر درآمدها</t>
  </si>
  <si>
    <t>‫درآمد سود سهام</t>
  </si>
  <si>
    <t>‫طی دوره</t>
  </si>
  <si>
    <t>‫هزینه تنزیل</t>
  </si>
  <si>
    <t>‫درآمد سود</t>
  </si>
  <si>
    <t>‫خالص درآمد</t>
  </si>
  <si>
    <t>‫سود(زیان) حاصل از فروش اوراق بهادار</t>
  </si>
  <si>
    <t>‫ارزش دفتری</t>
  </si>
  <si>
    <t>‫ارزش دفتری برابر است با میانگین موزون خالص ارزش فروش هر سهم/ورقه در ابتدای دوره با خرید طی دوره ضربدر تعداد در پایان دوره</t>
  </si>
  <si>
    <t>‫سود و زیان ناشی از تغییر قیمت</t>
  </si>
  <si>
    <t>‫1-2- درآمد حاصل از سرمایه گذاری در سهام و حق تقدم سهام:</t>
  </si>
  <si>
    <t>‫سهام</t>
  </si>
  <si>
    <t>‫درآمد تغییر ارزش</t>
  </si>
  <si>
    <t>‫درآمد فروش</t>
  </si>
  <si>
    <t>‫جمع مبلغ</t>
  </si>
  <si>
    <t>‫درصد از کل درآمد ها</t>
  </si>
  <si>
    <t>‫نام سپرده بانکی</t>
  </si>
  <si>
    <t>‫نام سپرده</t>
  </si>
  <si>
    <t>‫سود سپرده بانکی و گواهی سپرده</t>
  </si>
  <si>
    <t>‫درصد سود به میانگین سپرده</t>
  </si>
  <si>
    <t>بانک ملت</t>
  </si>
  <si>
    <t>بانک‌پارسیان‌</t>
  </si>
  <si>
    <t>سرمایه گذاری خوارزمی</t>
  </si>
  <si>
    <t>سرمایه‌گذاری‌صندوق‌بازنشستگی‌</t>
  </si>
  <si>
    <t>سیمان خوزستان</t>
  </si>
  <si>
    <t>صنعتی مینو</t>
  </si>
  <si>
    <t>فولاد مبارکه اصفهان</t>
  </si>
  <si>
    <t>فولاد کاوه جنوب کیش</t>
  </si>
  <si>
    <t>کشتیرانی جمهوری اسلامی ایران</t>
  </si>
  <si>
    <t>‫صندوق سرمایه‌گذاری مدیریت ثروت صندوق بازنشستگی کشوری</t>
  </si>
  <si>
    <t>سایر درآمدها</t>
  </si>
  <si>
    <t>معین برای سایر درآمدهای تنزیل سود بانک</t>
  </si>
  <si>
    <t>تعدیل کارمزد کارگزار</t>
  </si>
  <si>
    <t>گ.مدیریت ارزش سرمایه ص ب کشوری</t>
  </si>
  <si>
    <t>سیمان‌مازندران‌</t>
  </si>
  <si>
    <t>ریل پرداز نو آفرین</t>
  </si>
  <si>
    <t xml:space="preserve">‫درآمد ناشی از تغییر قیمت اوراق بهادار                </t>
  </si>
  <si>
    <t>سرمایه‌گذاری‌غدیر(هلدینگ‌</t>
  </si>
  <si>
    <t>بیمه ملت</t>
  </si>
  <si>
    <t>سیمان‌ شرق‌</t>
  </si>
  <si>
    <t>کارخانجات‌ قند قزوین‌</t>
  </si>
  <si>
    <t>بهمن  دیزل</t>
  </si>
  <si>
    <t>بیمه پارسیان</t>
  </si>
  <si>
    <t>تامین سرمایه نوین</t>
  </si>
  <si>
    <t>پتروشیمی تندگویان</t>
  </si>
  <si>
    <t>سایپا</t>
  </si>
  <si>
    <t>سرمایه گذاری دارویی تامین</t>
  </si>
  <si>
    <t>سود سپرده بانکی و گواهی سپرده</t>
  </si>
  <si>
    <t>درآمد تغییر ارزش</t>
  </si>
  <si>
    <t xml:space="preserve">  </t>
  </si>
  <si>
    <t>پالایش نفت اصفهان</t>
  </si>
  <si>
    <t>بانک پاسارگاد</t>
  </si>
  <si>
    <t>‫درصد به کل دارایی‌ها</t>
  </si>
  <si>
    <t>بین‌المللی‌توسعه‌ساختمان</t>
  </si>
  <si>
    <t>ریخته‌گری‌ تراکتورسازی‌ ایران‌</t>
  </si>
  <si>
    <t>کاشی‌ پارس‌</t>
  </si>
  <si>
    <t>مجتمع جهان فولاد سیرجان</t>
  </si>
  <si>
    <t>بانک‌اقتصادنوین‌</t>
  </si>
  <si>
    <t>تراکتورسازی‌ایران‌</t>
  </si>
  <si>
    <t>‫سودوزیان ناشی از فروش</t>
  </si>
  <si>
    <t>‫1- سرمایه‌گذاری‌ها</t>
  </si>
  <si>
    <t>توزیع دارو پخش</t>
  </si>
  <si>
    <t>معدنی‌ املاح‌  ایران‌</t>
  </si>
  <si>
    <t>ملی‌ صنایع‌ مس‌ ایران‌</t>
  </si>
  <si>
    <t>گسترش‌سرمایه‌گذاری‌ایران‌خودرو</t>
  </si>
  <si>
    <t>‫بهای تمام‌شده</t>
  </si>
  <si>
    <t>گروه انتخاب الکترونیک آرمان</t>
  </si>
  <si>
    <t>بانک صادرات ایران</t>
  </si>
  <si>
    <t>بیمه کوثر</t>
  </si>
  <si>
    <t>صنایع‌ لاستیکی‌  سهند</t>
  </si>
  <si>
    <t>سرمایه‌گذاری‌ سایپا</t>
  </si>
  <si>
    <t>پالایش نفت لاوان</t>
  </si>
  <si>
    <t>صنایع فروآلیاژ ایران</t>
  </si>
  <si>
    <t>‫اطلاعات آماری مرتبط با اوراق اختیار فروش تبعی خریداری شده توسط صندوق سرمایه‌گذاری:</t>
  </si>
  <si>
    <t>پمپ‌ سازی‌ ایران‌</t>
  </si>
  <si>
    <t>عمران و توسعه شاهد</t>
  </si>
  <si>
    <t>غلتک سازان سپاهان</t>
  </si>
  <si>
    <t>سرمایه گذاری مس سرچشمه</t>
  </si>
  <si>
    <t>تامین سرمایه امین</t>
  </si>
  <si>
    <t>سیمان‌ دورود</t>
  </si>
  <si>
    <t>صنایع گلدیران</t>
  </si>
  <si>
    <t>تامین سرمایه کیمیا</t>
  </si>
  <si>
    <t>پالایش نفت بندرعباس</t>
  </si>
  <si>
    <t>بانک تجارت</t>
  </si>
  <si>
    <t>بیمه البرز</t>
  </si>
  <si>
    <t>بین المللی توسعه ص. معادن غدیر</t>
  </si>
  <si>
    <t>پتروشیمی پردیس</t>
  </si>
  <si>
    <t>تکادو</t>
  </si>
  <si>
    <t>ح . تامین سرمایه امین</t>
  </si>
  <si>
    <t>ح. مبین انرژی خلیج فارس</t>
  </si>
  <si>
    <t>ح.بیمه البرز</t>
  </si>
  <si>
    <t>سرمایه گذاری گروه توسعه ملی</t>
  </si>
  <si>
    <t>سرمایه‌گذاری‌ سپه‌</t>
  </si>
  <si>
    <t>سیمرغ</t>
  </si>
  <si>
    <t>فولاد آلیاژی ایران</t>
  </si>
  <si>
    <t>مبین انرژی خلیج فارس</t>
  </si>
  <si>
    <t>کربن‌ ایران‌</t>
  </si>
  <si>
    <t>آنتی بیوتیک سازی ایران</t>
  </si>
  <si>
    <t>توسعه خدمات دریایی وبندری سینا</t>
  </si>
  <si>
    <t>ح.فولاد آلیاژی ایران</t>
  </si>
  <si>
    <t>1402/12/05</t>
  </si>
  <si>
    <t>1402/12/17</t>
  </si>
  <si>
    <t>1402/12/22</t>
  </si>
  <si>
    <t>پاکدیس</t>
  </si>
  <si>
    <t>کاشی‌ الوند</t>
  </si>
  <si>
    <t>1403/01/29</t>
  </si>
  <si>
    <t>درآمد سود سهام</t>
  </si>
  <si>
    <t>درآمد فروش</t>
  </si>
  <si>
    <t>جمع</t>
  </si>
  <si>
    <t>مبلغ</t>
  </si>
  <si>
    <t>درصد از کل درآمد ها</t>
  </si>
  <si>
    <t>درصد از کل درآمدها</t>
  </si>
  <si>
    <t>اطلاعات مجمع</t>
  </si>
  <si>
    <t>نام سهام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</si>
  <si>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</si>
  <si>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</si>
  <si>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</si>
  <si>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</si>
  <si>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</si>
  <si>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</si>
  <si>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3-2-درآمد حاصل از سرمایه­گذاری در اوراق بهادار با درآمد ثابت:</t>
  </si>
  <si>
    <t>2-2-درآمد حاصل از سرمایه­گذاری در واحدهای صندوق:</t>
  </si>
  <si>
    <t>صندوق</t>
  </si>
  <si>
    <t>درآمد سود صندوق</t>
  </si>
  <si>
    <t>‫4-2- درآمد حاصل از سرمایه گذاری در سپرده بانکی و گواهی سپرده:</t>
  </si>
  <si>
    <t>5-2-سایر درآمدها:</t>
  </si>
  <si>
    <t>2-1-سرمایه‌گذاری در واحدهای صندوق های سرمایه گذاری</t>
  </si>
  <si>
    <t>فروش /ابطال طی دوره</t>
  </si>
  <si>
    <t>قیمت ابطال/ بازار هر واحد</t>
  </si>
  <si>
    <t>3-1-سرمایه‌گذاری در اوراق بهادار با درآمد ثابت یا علی‌الحساب</t>
  </si>
  <si>
    <t>‫4-2- سرمایه گذاری در  سپرده بانکی</t>
  </si>
  <si>
    <t>2- درآمد حاصل از سرمایه گذاری ها</t>
  </si>
  <si>
    <t>شرح</t>
  </si>
  <si>
    <t>یادداشت</t>
  </si>
  <si>
    <t>درصد از کل دارایی ها</t>
  </si>
  <si>
    <t>درآمد حاصل از سرمایه گذاری در سهام و حق تقدم سهام</t>
  </si>
  <si>
    <t>1-2</t>
  </si>
  <si>
    <t>درآمد حاصل از سرمایه گذاری در واحدهای صندوق های سرمایه گذاری</t>
  </si>
  <si>
    <t>2-2</t>
  </si>
  <si>
    <t>درآمد حاصل از سرمایه گذاری در اوراق بهادار با درآمد ثابت</t>
  </si>
  <si>
    <t>3-2</t>
  </si>
  <si>
    <t>درآمد حاصل از سرمایه گذاری در سپرده بانکی و گواهی سپرده</t>
  </si>
  <si>
    <t>4-2</t>
  </si>
  <si>
    <t>5-2</t>
  </si>
  <si>
    <t>‫سود اوراق بهادار با درآمد ثابت و سپرده بانکی</t>
  </si>
  <si>
    <t>حفاری شمال</t>
  </si>
  <si>
    <t>تولیدی و صنعتی گوهرفام</t>
  </si>
  <si>
    <t>نوردوقطعات‌ فولادی‌</t>
  </si>
  <si>
    <t>سیمان‌ صوفیان‌</t>
  </si>
  <si>
    <t>صبا فولاد خلیج فارس</t>
  </si>
  <si>
    <t>1403/02/31</t>
  </si>
  <si>
    <t>1403/02/22</t>
  </si>
  <si>
    <t>1403/01/30</t>
  </si>
  <si>
    <t>1403/02/10</t>
  </si>
  <si>
    <t>1403/02/24</t>
  </si>
  <si>
    <t>1403/02/19</t>
  </si>
  <si>
    <t>‫برای ماه منتهی به 1403/03/31</t>
  </si>
  <si>
    <t>بانک خاورمیانه</t>
  </si>
  <si>
    <t>گواهي سپرده کالايي شمش طلا</t>
  </si>
  <si>
    <t>پگاه‌آذربایجان‌غربی‌</t>
  </si>
  <si>
    <t>1403/03/31</t>
  </si>
  <si>
    <t>اطلاعات آماری مرتبط با موقعیت های اخذ شده در اوراق اختیار معامله توسط صندوق سرمایه گذاری:</t>
  </si>
  <si>
    <t>نوع اختیار</t>
  </si>
  <si>
    <t>نوع موقعیت</t>
  </si>
  <si>
    <t>استراتژی ماخوذه</t>
  </si>
  <si>
    <t>تعداد اوراق</t>
  </si>
  <si>
    <t>قیمت اعمال</t>
  </si>
  <si>
    <t>تاریخ اعمال</t>
  </si>
  <si>
    <t>اطلاعات آماری مرتبط با قراردادهای آتی توسط صندوق سرمایه گذاری:</t>
  </si>
  <si>
    <t xml:space="preserve">سپرده کوتاه مدت بانک پاسارگاد سرو </t>
  </si>
  <si>
    <t>سپرده کوتاه مدت بانک آینده شریعتی</t>
  </si>
  <si>
    <t xml:space="preserve">سپرده کوتاه مدت بانک شهر دیباجی جنوبی </t>
  </si>
  <si>
    <t>سپرده کوتاه مدت بانک سامان دفتر بانکداری اختصاصی زعفرانیه</t>
  </si>
  <si>
    <t xml:space="preserve">سپرده کوتاه مدت بانک خاورمیانه نیایش </t>
  </si>
  <si>
    <t>سپرده کوتاه مدت موسسه اعتباری ملل دادمان</t>
  </si>
  <si>
    <t xml:space="preserve">سپرده کوتاه مدت بانک گردشگری میدان هروی </t>
  </si>
  <si>
    <t xml:space="preserve">سپرده بلند مدت بانک پاسارگاد سرو </t>
  </si>
  <si>
    <t xml:space="preserve">سپرده بلند مدت بانک گردشگری میدان هروی </t>
  </si>
  <si>
    <t xml:space="preserve">بانک پاسارگاد </t>
  </si>
  <si>
    <t>گواهی سپرده کالایی شمش طلا</t>
  </si>
  <si>
    <t>طی خرداد ماه</t>
  </si>
  <si>
    <t>از ابتدای سال مالی تا پایان خرداد ماه</t>
  </si>
  <si>
    <t>مبلغ شناسایی شده بابت قرارداد خرید و نگهداری اوراق بهادار</t>
  </si>
  <si>
    <t>میانگین نرخ بازده تا سررسید قراردادهای منعقده</t>
  </si>
  <si>
    <t>طرف معامله</t>
  </si>
  <si>
    <t>نوع وابستگی</t>
  </si>
  <si>
    <t>نام ورقه بهادار</t>
  </si>
  <si>
    <t>بهای تمام شده اوراق</t>
  </si>
  <si>
    <t>نرخ اسمی</t>
  </si>
  <si>
    <t>3-2-1 تخصیص یافته بابت خرید و نگهداری اوراق بهادار با درآمد ثابت (نرخ سود ترجیحی)</t>
  </si>
  <si>
    <t>سپرده کوتاه مدت بانک پاسارگاد سرو</t>
  </si>
  <si>
    <t xml:space="preserve">سپرده کوتاه مدت بانک آینده شریعتی </t>
  </si>
  <si>
    <t>سپرده کوتاه مدت بانک شهر دیباجی جنوبی</t>
  </si>
  <si>
    <t xml:space="preserve">سپرده کوتاه مدت بانک سامان دفتر بانکداری اختصاصی زعفرانیه </t>
  </si>
  <si>
    <t xml:space="preserve">سپرده بلند مدت موسسه اعتباری ملل دادمان </t>
  </si>
  <si>
    <t xml:space="preserve">سپرده کوتاه مدت موسسه اعتباری ملل دادمان </t>
  </si>
  <si>
    <t>سپرده بلند مدت بانک گردشگری میدان هروی</t>
  </si>
  <si>
    <t>1403/03/09</t>
  </si>
  <si>
    <t>1403/03/02</t>
  </si>
  <si>
    <t>1403/03/01</t>
  </si>
  <si>
    <t>1403/03/26</t>
  </si>
  <si>
    <t>1403/03/30</t>
  </si>
  <si>
    <t>1403/03/13</t>
  </si>
  <si>
    <t>1403/03/23</t>
  </si>
  <si>
    <t>1403/03/08</t>
  </si>
  <si>
    <t>‫1403/03/31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</si>
</sst>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 * #,##0.00_-_ ;_ * #,##0.00\-_ ;_ * &quot;-&quot;??_-_ ;_ @_ "/>
    <numFmt numFmtId="164" formatCode="0.0%"/>
    <numFmt numFmtId="165" formatCode="0.00%_-;\(0.00%\)"/>
    <numFmt numFmtId="166" formatCode="#,##0_-;\(#,##0\)"/>
    <numFmt numFmtId="167" formatCode="_ * #,##0_-_ ;_ * #,##0\-_ ;_ * &quot;-&quot;??_-_ ;_ @_ "/>
    <numFmt numFmtId="168" formatCode="0%_-;\(0%\)"/>
    <numFmt numFmtId="169" formatCode="0.0%_-;\(0.00\)"/>
  </numFmts>
  <fonts count="27"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178"/>
      <scheme val="minor"/>
    </font>
    <font>
      <b/>
      <u/>
      <sz val="16"/>
      <name val="B Nazanin"/>
      <charset val="178"/>
    </font>
    <font>
      <sz val="11"/>
      <color indexed="8"/>
      <name val="B Nazanin"/>
      <charset val="178"/>
    </font>
    <font>
      <b/>
      <sz val="12"/>
      <name val="B Nazanin"/>
      <charset val="178"/>
    </font>
    <font>
      <sz val="12"/>
      <name val="B Nazanin"/>
      <charset val="178"/>
    </font>
    <font>
      <b/>
      <u/>
      <sz val="18"/>
      <name val="B Nazanin"/>
      <charset val="178"/>
    </font>
    <font>
      <b/>
      <sz val="11"/>
      <color indexed="8"/>
      <name val="B Nazanin"/>
      <charset val="178"/>
    </font>
    <font>
      <b/>
      <sz val="10"/>
      <name val="B Nazanin"/>
      <charset val="178"/>
    </font>
    <font>
      <b/>
      <sz val="11"/>
      <name val="B Nazanin"/>
      <charset val="178"/>
    </font>
    <font>
      <sz val="11"/>
      <color indexed="8"/>
      <name val="Calibri"/>
      <family val="2"/>
      <scheme val="minor"/>
    </font>
    <font>
      <b/>
      <sz val="9"/>
      <name val="B Nazanin"/>
      <charset val="178"/>
    </font>
    <font>
      <sz val="11"/>
      <name val="B Nazanin"/>
      <charset val="178"/>
    </font>
    <font>
      <sz val="10"/>
      <color rgb="FF000000"/>
      <name val="B Nazanin"/>
      <charset val="178"/>
    </font>
    <font>
      <b/>
      <sz val="10"/>
      <color rgb="FF000000"/>
      <name val="B Nazanin"/>
      <charset val="178"/>
    </font>
    <font>
      <b/>
      <sz val="10"/>
      <color theme="1"/>
      <name val="B Nazanin"/>
      <charset val="178"/>
    </font>
    <font>
      <sz val="10"/>
      <color theme="1"/>
      <name val="B Nazanin"/>
      <charset val="178"/>
    </font>
    <font>
      <sz val="11"/>
      <color theme="1"/>
      <name val="B Nazanin"/>
      <charset val="178"/>
    </font>
    <font>
      <b/>
      <sz val="12"/>
      <color rgb="FF0062AC"/>
      <name val="B Nazanin"/>
      <charset val="178"/>
    </font>
    <font>
      <b/>
      <sz val="11"/>
      <color theme="1"/>
      <name val="B Nazanin"/>
      <charset val="178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sz val="10"/>
      <color rgb="FF000000"/>
      <name val="IRANSans"/>
    </font>
    <font>
      <sz val="12"/>
      <color theme="1"/>
      <name val="B Nazanin"/>
      <charset val="178"/>
    </font>
  </fonts>
  <fills count="5">
    <fill>
      <patternFill patternType="none"/>
    </fill>
    <fill>
      <patternFill patternType="gray125"/>
    </fill>
    <fill>
      <patternFill patternType="none"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/>
      <top style="thin">
        <color auto="1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9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" fillId="2" borderId="0"/>
  </cellStyleXfs>
  <cellXfs count="121">
    <xf numFmtId="0" fontId="0" fillId="0" borderId="0" xfId="0"/>
    <xf numFmtId="0" fontId="3" fillId="0" borderId="0" xfId="0" applyFont="1"/>
    <xf numFmtId="37" fontId="4" fillId="0" borderId="1" xfId="0" applyNumberFormat="1" applyFont="1" applyBorder="1" applyAlignment="1">
      <alignment horizontal="center" vertical="center"/>
    </xf>
    <xf numFmtId="37" fontId="5" fillId="0" borderId="3" xfId="0" applyNumberFormat="1" applyFont="1" applyBorder="1" applyAlignment="1">
      <alignment horizontal="center" vertical="center"/>
    </xf>
    <xf numFmtId="37" fontId="5" fillId="0" borderId="4" xfId="0" applyNumberFormat="1" applyFont="1" applyBorder="1" applyAlignment="1">
      <alignment horizontal="center" vertical="center"/>
    </xf>
    <xf numFmtId="37" fontId="5" fillId="0" borderId="1" xfId="0" applyNumberFormat="1" applyFont="1" applyBorder="1" applyAlignment="1">
      <alignment horizontal="center" vertical="center"/>
    </xf>
    <xf numFmtId="10" fontId="5" fillId="0" borderId="0" xfId="0" applyNumberFormat="1" applyFont="1" applyAlignment="1">
      <alignment horizontal="center" vertical="center"/>
    </xf>
    <xf numFmtId="10" fontId="5" fillId="0" borderId="3" xfId="0" applyNumberFormat="1" applyFont="1" applyBorder="1" applyAlignment="1">
      <alignment horizontal="center" vertical="center"/>
    </xf>
    <xf numFmtId="37" fontId="4" fillId="0" borderId="1" xfId="0" applyNumberFormat="1" applyFont="1" applyBorder="1" applyAlignment="1">
      <alignment horizontal="center" vertical="center" wrapText="1"/>
    </xf>
    <xf numFmtId="37" fontId="4" fillId="0" borderId="0" xfId="0" applyNumberFormat="1" applyFont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37" fontId="5" fillId="0" borderId="5" xfId="0" applyNumberFormat="1" applyFont="1" applyBorder="1" applyAlignment="1">
      <alignment horizontal="center" vertical="center"/>
    </xf>
    <xf numFmtId="0" fontId="3" fillId="2" borderId="0" xfId="0" applyFont="1" applyFill="1"/>
    <xf numFmtId="0" fontId="5" fillId="0" borderId="0" xfId="0" applyFont="1" applyAlignment="1">
      <alignment horizontal="center" vertical="center"/>
    </xf>
    <xf numFmtId="37" fontId="8" fillId="0" borderId="1" xfId="0" applyNumberFormat="1" applyFont="1" applyBorder="1" applyAlignment="1">
      <alignment horizontal="center" vertical="center" wrapText="1"/>
    </xf>
    <xf numFmtId="37" fontId="9" fillId="0" borderId="1" xfId="0" applyNumberFormat="1" applyFont="1" applyBorder="1" applyAlignment="1">
      <alignment horizontal="center" vertical="center" wrapText="1"/>
    </xf>
    <xf numFmtId="37" fontId="4" fillId="0" borderId="6" xfId="0" applyNumberFormat="1" applyFont="1" applyBorder="1" applyAlignment="1">
      <alignment horizontal="center" vertical="center"/>
    </xf>
    <xf numFmtId="9" fontId="5" fillId="0" borderId="0" xfId="1" applyFont="1" applyAlignment="1">
      <alignment horizontal="center" vertical="center"/>
    </xf>
    <xf numFmtId="164" fontId="5" fillId="0" borderId="0" xfId="1" applyNumberFormat="1" applyFont="1" applyAlignment="1">
      <alignment horizontal="center" vertical="center"/>
    </xf>
    <xf numFmtId="0" fontId="3" fillId="0" borderId="4" xfId="0" applyFont="1" applyBorder="1"/>
    <xf numFmtId="37" fontId="5" fillId="0" borderId="0" xfId="0" applyNumberFormat="1" applyFont="1" applyAlignment="1">
      <alignment horizontal="center" vertical="center"/>
    </xf>
    <xf numFmtId="37" fontId="3" fillId="0" borderId="0" xfId="0" applyNumberFormat="1" applyFont="1" applyAlignment="1">
      <alignment horizontal="center" vertical="center"/>
    </xf>
    <xf numFmtId="37" fontId="5" fillId="0" borderId="0" xfId="0" applyNumberFormat="1" applyFont="1" applyAlignment="1">
      <alignment horizontal="center" vertical="center" wrapText="1"/>
    </xf>
    <xf numFmtId="10" fontId="5" fillId="0" borderId="0" xfId="1" applyNumberFormat="1" applyFont="1" applyBorder="1" applyAlignment="1">
      <alignment horizontal="center" vertical="center"/>
    </xf>
    <xf numFmtId="37" fontId="11" fillId="0" borderId="1" xfId="0" applyNumberFormat="1" applyFont="1" applyBorder="1" applyAlignment="1">
      <alignment horizontal="center" vertical="center" wrapText="1"/>
    </xf>
    <xf numFmtId="37" fontId="3" fillId="0" borderId="0" xfId="0" applyNumberFormat="1" applyFont="1"/>
    <xf numFmtId="37" fontId="5" fillId="3" borderId="3" xfId="0" applyNumberFormat="1" applyFont="1" applyFill="1" applyBorder="1" applyAlignment="1">
      <alignment horizontal="center" vertical="center"/>
    </xf>
    <xf numFmtId="37" fontId="12" fillId="0" borderId="0" xfId="0" applyNumberFormat="1" applyFont="1" applyAlignment="1">
      <alignment horizontal="center" vertical="center" wrapText="1"/>
    </xf>
    <xf numFmtId="165" fontId="5" fillId="0" borderId="0" xfId="0" applyNumberFormat="1" applyFont="1" applyAlignment="1">
      <alignment horizontal="center" vertical="center"/>
    </xf>
    <xf numFmtId="165" fontId="5" fillId="0" borderId="5" xfId="0" applyNumberFormat="1" applyFont="1" applyBorder="1" applyAlignment="1">
      <alignment horizontal="center" vertical="center"/>
    </xf>
    <xf numFmtId="166" fontId="5" fillId="0" borderId="0" xfId="0" applyNumberFormat="1" applyFont="1" applyAlignment="1">
      <alignment horizontal="center" vertical="center"/>
    </xf>
    <xf numFmtId="166" fontId="5" fillId="0" borderId="5" xfId="0" applyNumberFormat="1" applyFont="1" applyBorder="1" applyAlignment="1">
      <alignment horizontal="center" vertical="center"/>
    </xf>
    <xf numFmtId="9" fontId="5" fillId="0" borderId="5" xfId="1" applyFont="1" applyBorder="1" applyAlignment="1">
      <alignment horizontal="center" vertical="center"/>
    </xf>
    <xf numFmtId="37" fontId="4" fillId="0" borderId="0" xfId="0" applyNumberFormat="1" applyFont="1" applyAlignment="1">
      <alignment horizontal="right" vertical="center" readingOrder="2"/>
    </xf>
    <xf numFmtId="3" fontId="3" fillId="0" borderId="0" xfId="0" applyNumberFormat="1" applyFont="1" applyAlignment="1">
      <alignment horizontal="center" vertical="center"/>
    </xf>
    <xf numFmtId="37" fontId="4" fillId="0" borderId="6" xfId="0" applyNumberFormat="1" applyFont="1" applyBorder="1" applyAlignment="1">
      <alignment horizontal="center" vertical="center" wrapText="1"/>
    </xf>
    <xf numFmtId="0" fontId="16" fillId="0" borderId="0" xfId="0" applyFont="1" applyAlignment="1">
      <alignment vertical="center" wrapText="1"/>
    </xf>
    <xf numFmtId="0" fontId="14" fillId="0" borderId="10" xfId="0" applyFont="1" applyBorder="1" applyAlignment="1">
      <alignment horizontal="center" vertical="center" wrapText="1" readingOrder="2"/>
    </xf>
    <xf numFmtId="0" fontId="13" fillId="0" borderId="0" xfId="0" applyFont="1" applyAlignment="1">
      <alignment horizontal="right" vertical="center" wrapText="1" readingOrder="2"/>
    </xf>
    <xf numFmtId="0" fontId="13" fillId="0" borderId="0" xfId="0" applyFont="1" applyAlignment="1">
      <alignment horizontal="center" vertical="center" wrapText="1" readingOrder="2"/>
    </xf>
    <xf numFmtId="0" fontId="13" fillId="0" borderId="9" xfId="0" applyFont="1" applyBorder="1" applyAlignment="1">
      <alignment horizontal="center" vertical="center" wrapText="1" readingOrder="2"/>
    </xf>
    <xf numFmtId="0" fontId="13" fillId="0" borderId="11" xfId="0" applyFont="1" applyBorder="1" applyAlignment="1">
      <alignment horizontal="center" vertical="center" wrapText="1" readingOrder="2"/>
    </xf>
    <xf numFmtId="0" fontId="17" fillId="0" borderId="8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8" xfId="0" applyFont="1" applyBorder="1" applyAlignment="1">
      <alignment horizontal="center"/>
    </xf>
    <xf numFmtId="0" fontId="17" fillId="0" borderId="0" xfId="0" applyFont="1" applyAlignment="1">
      <alignment horizontal="center"/>
    </xf>
    <xf numFmtId="0" fontId="19" fillId="0" borderId="0" xfId="0" applyFont="1" applyAlignment="1">
      <alignment horizontal="right" vertical="center" readingOrder="2"/>
    </xf>
    <xf numFmtId="49" fontId="17" fillId="0" borderId="0" xfId="0" applyNumberFormat="1" applyFont="1" applyAlignment="1">
      <alignment horizontal="center" vertical="center" readingOrder="2"/>
    </xf>
    <xf numFmtId="0" fontId="18" fillId="0" borderId="0" xfId="0" applyFont="1" applyAlignment="1">
      <alignment vertical="center" readingOrder="2"/>
    </xf>
    <xf numFmtId="0" fontId="15" fillId="0" borderId="0" xfId="0" applyFont="1" applyAlignment="1">
      <alignment horizontal="center" vertical="center" readingOrder="2"/>
    </xf>
    <xf numFmtId="0" fontId="0" fillId="0" borderId="0" xfId="0" applyAlignment="1">
      <alignment horizontal="right" vertical="center"/>
    </xf>
    <xf numFmtId="0" fontId="3" fillId="0" borderId="0" xfId="0" applyFont="1" applyAlignment="1">
      <alignment readingOrder="2"/>
    </xf>
    <xf numFmtId="37" fontId="5" fillId="0" borderId="7" xfId="0" applyNumberFormat="1" applyFont="1" applyBorder="1" applyAlignment="1">
      <alignment horizontal="center" vertical="center"/>
    </xf>
    <xf numFmtId="37" fontId="4" fillId="0" borderId="0" xfId="0" applyNumberFormat="1" applyFont="1" applyAlignment="1">
      <alignment horizontal="center" vertical="center" wrapText="1"/>
    </xf>
    <xf numFmtId="37" fontId="5" fillId="0" borderId="6" xfId="0" applyNumberFormat="1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23" fillId="0" borderId="13" xfId="0" applyFont="1" applyBorder="1" applyAlignment="1">
      <alignment horizontal="center" vertical="center"/>
    </xf>
    <xf numFmtId="0" fontId="23" fillId="0" borderId="14" xfId="0" applyFont="1" applyBorder="1" applyAlignment="1">
      <alignment horizontal="center" vertical="center"/>
    </xf>
    <xf numFmtId="0" fontId="22" fillId="0" borderId="0" xfId="0" applyFont="1" applyAlignment="1">
      <alignment vertical="center"/>
    </xf>
    <xf numFmtId="37" fontId="4" fillId="0" borderId="0" xfId="0" applyNumberFormat="1" applyFont="1" applyAlignment="1">
      <alignment vertical="center" readingOrder="2"/>
    </xf>
    <xf numFmtId="0" fontId="23" fillId="0" borderId="0" xfId="0" applyFont="1" applyAlignment="1">
      <alignment horizontal="center" vertical="center"/>
    </xf>
    <xf numFmtId="0" fontId="23" fillId="0" borderId="12" xfId="0" applyFont="1" applyBorder="1" applyAlignment="1">
      <alignment horizontal="center" vertical="center"/>
    </xf>
    <xf numFmtId="0" fontId="23" fillId="0" borderId="13" xfId="0" applyFont="1" applyBorder="1" applyAlignment="1">
      <alignment vertical="center"/>
    </xf>
    <xf numFmtId="0" fontId="23" fillId="0" borderId="0" xfId="0" applyFont="1" applyAlignment="1">
      <alignment vertical="center"/>
    </xf>
    <xf numFmtId="0" fontId="23" fillId="0" borderId="6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2" xfId="0" applyBorder="1" applyAlignment="1">
      <alignment horizontal="center" vertical="center"/>
    </xf>
    <xf numFmtId="10" fontId="24" fillId="0" borderId="12" xfId="0" applyNumberFormat="1" applyFont="1" applyBorder="1" applyAlignment="1">
      <alignment horizontal="center" vertical="center"/>
    </xf>
    <xf numFmtId="10" fontId="24" fillId="0" borderId="0" xfId="0" applyNumberFormat="1" applyFont="1" applyAlignment="1">
      <alignment horizontal="center" vertical="center"/>
    </xf>
    <xf numFmtId="10" fontId="24" fillId="0" borderId="13" xfId="0" applyNumberFormat="1" applyFont="1" applyBorder="1" applyAlignment="1">
      <alignment horizontal="center" vertical="center"/>
    </xf>
    <xf numFmtId="168" fontId="8" fillId="0" borderId="1" xfId="0" applyNumberFormat="1" applyFont="1" applyBorder="1" applyAlignment="1">
      <alignment horizontal="center" vertical="center" wrapText="1"/>
    </xf>
    <xf numFmtId="168" fontId="5" fillId="0" borderId="4" xfId="0" applyNumberFormat="1" applyFont="1" applyBorder="1" applyAlignment="1">
      <alignment horizontal="center" vertical="center"/>
    </xf>
    <xf numFmtId="168" fontId="3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49" fontId="5" fillId="0" borderId="5" xfId="0" applyNumberFormat="1" applyFont="1" applyBorder="1" applyAlignment="1">
      <alignment horizontal="center" vertical="center"/>
    </xf>
    <xf numFmtId="169" fontId="5" fillId="0" borderId="0" xfId="0" applyNumberFormat="1" applyFont="1" applyAlignment="1">
      <alignment horizontal="center" vertical="center"/>
    </xf>
    <xf numFmtId="166" fontId="5" fillId="4" borderId="0" xfId="0" applyNumberFormat="1" applyFont="1" applyFill="1" applyAlignment="1">
      <alignment horizontal="center" vertical="center"/>
    </xf>
    <xf numFmtId="49" fontId="17" fillId="4" borderId="0" xfId="0" applyNumberFormat="1" applyFont="1" applyFill="1" applyAlignment="1">
      <alignment horizontal="center" vertical="center" readingOrder="2"/>
    </xf>
    <xf numFmtId="0" fontId="23" fillId="0" borderId="13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167" fontId="17" fillId="4" borderId="0" xfId="2" applyNumberFormat="1" applyFont="1" applyFill="1" applyAlignment="1">
      <alignment horizontal="center" vertical="center" readingOrder="2"/>
    </xf>
    <xf numFmtId="37" fontId="4" fillId="0" borderId="6" xfId="0" applyNumberFormat="1" applyFont="1" applyBorder="1" applyAlignment="1">
      <alignment horizontal="right" vertical="center" readingOrder="2"/>
    </xf>
    <xf numFmtId="37" fontId="4" fillId="0" borderId="6" xfId="0" applyNumberFormat="1" applyFont="1" applyBorder="1" applyAlignment="1">
      <alignment horizontal="center" vertical="center" readingOrder="2"/>
    </xf>
    <xf numFmtId="166" fontId="3" fillId="0" borderId="0" xfId="0" applyNumberFormat="1" applyFont="1"/>
    <xf numFmtId="3" fontId="25" fillId="0" borderId="0" xfId="0" applyNumberFormat="1" applyFont="1"/>
    <xf numFmtId="166" fontId="5" fillId="3" borderId="5" xfId="0" applyNumberFormat="1" applyFont="1" applyFill="1" applyBorder="1" applyAlignment="1">
      <alignment horizontal="center" vertical="center"/>
    </xf>
    <xf numFmtId="0" fontId="3" fillId="3" borderId="0" xfId="0" applyFont="1" applyFill="1"/>
    <xf numFmtId="37" fontId="6" fillId="0" borderId="0" xfId="0" applyNumberFormat="1" applyFont="1" applyAlignment="1">
      <alignment horizontal="center" vertical="center"/>
    </xf>
    <xf numFmtId="0" fontId="3" fillId="0" borderId="0" xfId="0" applyFont="1"/>
    <xf numFmtId="37" fontId="4" fillId="0" borderId="0" xfId="0" applyNumberFormat="1" applyFont="1" applyAlignment="1">
      <alignment horizontal="right" vertical="center"/>
    </xf>
    <xf numFmtId="37" fontId="4" fillId="0" borderId="1" xfId="0" applyNumberFormat="1" applyFont="1" applyBorder="1" applyAlignment="1">
      <alignment horizontal="center" vertical="center"/>
    </xf>
    <xf numFmtId="0" fontId="3" fillId="2" borderId="2" xfId="0" applyFont="1" applyFill="1" applyBorder="1"/>
    <xf numFmtId="0" fontId="5" fillId="0" borderId="0" xfId="0" applyFont="1" applyAlignment="1">
      <alignment horizontal="center" vertical="center"/>
    </xf>
    <xf numFmtId="37" fontId="5" fillId="0" borderId="1" xfId="0" applyNumberFormat="1" applyFont="1" applyBorder="1" applyAlignment="1">
      <alignment horizontal="center" vertical="center"/>
    </xf>
    <xf numFmtId="37" fontId="5" fillId="0" borderId="0" xfId="0" applyNumberFormat="1" applyFont="1" applyAlignment="1">
      <alignment horizontal="center" vertical="center" wrapText="1"/>
    </xf>
    <xf numFmtId="0" fontId="23" fillId="0" borderId="13" xfId="0" applyFont="1" applyBorder="1" applyAlignment="1">
      <alignment horizontal="center" vertical="center"/>
    </xf>
    <xf numFmtId="37" fontId="4" fillId="0" borderId="0" xfId="0" applyNumberFormat="1" applyFont="1" applyAlignment="1">
      <alignment horizontal="right" vertical="center" readingOrder="2"/>
    </xf>
    <xf numFmtId="37" fontId="2" fillId="0" borderId="0" xfId="0" applyNumberFormat="1" applyFont="1" applyAlignment="1">
      <alignment horizontal="center" vertical="center"/>
    </xf>
    <xf numFmtId="0" fontId="23" fillId="0" borderId="6" xfId="0" applyFont="1" applyBorder="1" applyAlignment="1">
      <alignment horizontal="center" vertical="center"/>
    </xf>
    <xf numFmtId="0" fontId="3" fillId="0" borderId="0" xfId="0" applyFont="1" applyAlignment="1">
      <alignment readingOrder="2"/>
    </xf>
    <xf numFmtId="37" fontId="4" fillId="0" borderId="6" xfId="0" applyNumberFormat="1" applyFont="1" applyBorder="1" applyAlignment="1">
      <alignment horizontal="center" vertical="center"/>
    </xf>
    <xf numFmtId="0" fontId="3" fillId="2" borderId="6" xfId="0" applyFont="1" applyFill="1" applyBorder="1"/>
    <xf numFmtId="0" fontId="5" fillId="0" borderId="0" xfId="0" applyFont="1" applyAlignment="1">
      <alignment horizontal="center" vertical="center" wrapText="1"/>
    </xf>
    <xf numFmtId="37" fontId="5" fillId="0" borderId="1" xfId="0" applyNumberFormat="1" applyFont="1" applyBorder="1" applyAlignment="1">
      <alignment horizontal="center" vertical="center" wrapText="1"/>
    </xf>
    <xf numFmtId="37" fontId="7" fillId="0" borderId="1" xfId="0" applyNumberFormat="1" applyFont="1" applyBorder="1" applyAlignment="1">
      <alignment horizontal="center" vertical="center"/>
    </xf>
    <xf numFmtId="0" fontId="7" fillId="2" borderId="2" xfId="0" applyFont="1" applyFill="1" applyBorder="1"/>
    <xf numFmtId="37" fontId="5" fillId="0" borderId="6" xfId="0" applyNumberFormat="1" applyFont="1" applyBorder="1" applyAlignment="1">
      <alignment horizontal="center" vertical="center"/>
    </xf>
    <xf numFmtId="0" fontId="3" fillId="2" borderId="1" xfId="0" applyFont="1" applyFill="1" applyBorder="1"/>
    <xf numFmtId="0" fontId="3" fillId="0" borderId="0" xfId="0" applyFont="1" applyAlignment="1">
      <alignment horizontal="right" vertical="center"/>
    </xf>
    <xf numFmtId="0" fontId="3" fillId="2" borderId="2" xfId="0" applyFont="1" applyFill="1" applyBorder="1" applyAlignment="1">
      <alignment horizontal="center" vertical="center"/>
    </xf>
    <xf numFmtId="0" fontId="14" fillId="0" borderId="9" xfId="0" applyFont="1" applyBorder="1" applyAlignment="1">
      <alignment horizontal="center" vertical="center" wrapText="1" readingOrder="2"/>
    </xf>
    <xf numFmtId="0" fontId="14" fillId="0" borderId="0" xfId="0" applyFont="1" applyAlignment="1">
      <alignment horizontal="center" vertical="center" wrapText="1" readingOrder="2"/>
    </xf>
    <xf numFmtId="0" fontId="14" fillId="0" borderId="8" xfId="0" applyFont="1" applyBorder="1" applyAlignment="1">
      <alignment horizontal="center" vertical="center" wrapText="1" readingOrder="2"/>
    </xf>
    <xf numFmtId="0" fontId="16" fillId="0" borderId="9" xfId="0" applyFont="1" applyBorder="1" applyAlignment="1">
      <alignment vertical="center" wrapText="1"/>
    </xf>
    <xf numFmtId="0" fontId="16" fillId="0" borderId="0" xfId="0" applyFont="1" applyAlignment="1">
      <alignment vertical="center" wrapText="1"/>
    </xf>
    <xf numFmtId="37" fontId="4" fillId="0" borderId="0" xfId="0" applyNumberFormat="1" applyFont="1" applyAlignment="1">
      <alignment horizontal="center" vertical="center"/>
    </xf>
    <xf numFmtId="37" fontId="4" fillId="0" borderId="6" xfId="0" applyNumberFormat="1" applyFont="1" applyBorder="1" applyAlignment="1">
      <alignment horizontal="center" vertical="center" readingOrder="2"/>
    </xf>
    <xf numFmtId="37" fontId="5" fillId="0" borderId="0" xfId="0" applyNumberFormat="1" applyFont="1" applyAlignment="1">
      <alignment horizontal="center" vertical="center"/>
    </xf>
    <xf numFmtId="165" fontId="26" fillId="0" borderId="0" xfId="0" applyNumberFormat="1" applyFont="1" applyAlignment="1">
      <alignment horizontal="center" vertical="center"/>
    </xf>
    <xf numFmtId="165" fontId="26" fillId="0" borderId="5" xfId="0" applyNumberFormat="1" applyFont="1" applyBorder="1" applyAlignment="1">
      <alignment horizontal="center" vertical="center"/>
    </xf>
  </cellXfs>
  <cellStyles count="4">
    <cellStyle name="Comma" xfId="2" builtinId="3"/>
    <cellStyle name="Normal" xfId="0" builtinId="0"/>
    <cellStyle name="Normal 2" xfId="3" xr:uid="{417A09D5-3AA9-462E-9ECD-56A52092C66B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514351</xdr:colOff>
      <xdr:row>9</xdr:row>
      <xdr:rowOff>76200</xdr:rowOff>
    </xdr:from>
    <xdr:to>
      <xdr:col>7</xdr:col>
      <xdr:colOff>47626</xdr:colOff>
      <xdr:row>19</xdr:row>
      <xdr:rowOff>28575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53EA9D7-BDD2-48D7-8A1D-EBE0C4669DD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789" t="13522" b="12585"/>
        <a:stretch/>
      </xdr:blipFill>
      <xdr:spPr>
        <a:xfrm>
          <a:off x="9983371574" y="2133600"/>
          <a:ext cx="2581275" cy="2238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/>
    <pageSetUpPr fitToPage="1"/>
  </sheetPr>
  <dimension ref="A22:J24"/>
  <sheetViews>
    <sheetView rightToLeft="1" tabSelected="1" topLeftCell="A10" workbookViewId="0">
      <selection activeCell="A25" sqref="A25"/>
    </sheetView>
  </sheetViews>
  <sheetFormatPr defaultRowHeight="18"/>
  <cols>
    <col min="1" max="16384" width="9.140625" style="1"/>
  </cols>
  <sheetData>
    <row r="22" spans="1:10" ht="39.950000000000003" customHeight="1">
      <c r="A22" s="88" t="s">
        <v>69</v>
      </c>
      <c r="B22" s="89"/>
      <c r="C22" s="89"/>
      <c r="D22" s="89"/>
      <c r="E22" s="89"/>
      <c r="F22" s="89"/>
      <c r="G22" s="89"/>
      <c r="H22" s="89"/>
      <c r="I22" s="89"/>
      <c r="J22" s="89"/>
    </row>
    <row r="23" spans="1:10" ht="39.950000000000003" customHeight="1">
      <c r="A23" s="88" t="s">
        <v>0</v>
      </c>
      <c r="B23" s="89"/>
      <c r="C23" s="89"/>
      <c r="D23" s="89"/>
      <c r="E23" s="89"/>
      <c r="F23" s="89"/>
      <c r="G23" s="89"/>
      <c r="H23" s="89"/>
      <c r="I23" s="89"/>
      <c r="J23" s="89"/>
    </row>
    <row r="24" spans="1:10" ht="39.950000000000003" customHeight="1">
      <c r="A24" s="88" t="s">
        <v>196</v>
      </c>
      <c r="B24" s="89"/>
      <c r="C24" s="89"/>
      <c r="D24" s="89"/>
      <c r="E24" s="89"/>
      <c r="F24" s="89"/>
      <c r="G24" s="89"/>
      <c r="H24" s="89"/>
      <c r="I24" s="89"/>
      <c r="J24" s="89"/>
    </row>
  </sheetData>
  <mergeCells count="3">
    <mergeCell ref="A22:J22"/>
    <mergeCell ref="A23:J23"/>
    <mergeCell ref="A24:J24"/>
  </mergeCells>
  <pageMargins left="0.7" right="0.7" top="0.75" bottom="0.75" header="0.3" footer="0.3"/>
  <pageSetup paperSize="9" scale="95" fitToHeight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FF00"/>
    <pageSetUpPr fitToPage="1"/>
  </sheetPr>
  <dimension ref="A1:S13"/>
  <sheetViews>
    <sheetView rightToLeft="1" zoomScaleNormal="100" workbookViewId="0">
      <selection activeCell="L16" sqref="L16"/>
    </sheetView>
  </sheetViews>
  <sheetFormatPr defaultRowHeight="18"/>
  <cols>
    <col min="1" max="1" width="15.28515625" style="1" customWidth="1"/>
    <col min="2" max="2" width="1.42578125" style="1" customWidth="1"/>
    <col min="3" max="3" width="14.42578125" style="1" bestFit="1" customWidth="1"/>
    <col min="4" max="4" width="1.42578125" style="1" customWidth="1"/>
    <col min="5" max="5" width="15.42578125" style="1" bestFit="1" customWidth="1"/>
    <col min="6" max="6" width="1.42578125" style="1" customWidth="1"/>
    <col min="7" max="7" width="14" style="1" customWidth="1"/>
    <col min="8" max="8" width="1.42578125" style="1" customWidth="1"/>
    <col min="9" max="9" width="14.5703125" style="1" bestFit="1" customWidth="1"/>
    <col min="10" max="10" width="16" style="1" customWidth="1"/>
    <col min="11" max="11" width="1.5703125" style="1" customWidth="1"/>
    <col min="12" max="12" width="16" style="1" customWidth="1"/>
    <col min="13" max="13" width="1.5703125" style="1" customWidth="1"/>
    <col min="14" max="14" width="16" style="1" customWidth="1"/>
    <col min="15" max="15" width="1.5703125" style="1" customWidth="1"/>
    <col min="16" max="16" width="16" style="1" customWidth="1"/>
    <col min="17" max="17" width="1.5703125" style="1" customWidth="1"/>
    <col min="18" max="19" width="14.85546875" style="1" customWidth="1"/>
    <col min="20" max="16384" width="9.140625" style="1"/>
  </cols>
  <sheetData>
    <row r="1" spans="1:19" ht="20.100000000000001" customHeight="1">
      <c r="A1" s="98" t="s">
        <v>69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</row>
    <row r="2" spans="1:19" ht="20.100000000000001" customHeight="1">
      <c r="A2" s="98" t="s">
        <v>38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</row>
    <row r="3" spans="1:19" ht="20.100000000000001" customHeight="1">
      <c r="A3" s="98" t="s">
        <v>196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</row>
    <row r="5" spans="1:19" ht="21">
      <c r="A5" s="97" t="s">
        <v>161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L5" s="100"/>
      <c r="M5" s="100"/>
      <c r="N5" s="100"/>
      <c r="O5" s="100"/>
      <c r="P5" s="100"/>
      <c r="Q5" s="100"/>
    </row>
    <row r="7" spans="1:19" ht="21">
      <c r="C7" s="116" t="s">
        <v>220</v>
      </c>
      <c r="D7" s="116"/>
      <c r="E7" s="116"/>
      <c r="F7" s="116"/>
      <c r="G7" s="116"/>
      <c r="H7" s="116"/>
      <c r="I7" s="116"/>
      <c r="J7" s="116"/>
      <c r="L7" s="116" t="s">
        <v>221</v>
      </c>
      <c r="M7" s="116"/>
      <c r="N7" s="116"/>
      <c r="O7" s="116"/>
      <c r="P7" s="116"/>
      <c r="Q7" s="116"/>
      <c r="R7" s="116"/>
      <c r="S7" s="116"/>
    </row>
    <row r="8" spans="1:19" ht="18.75" thickBot="1"/>
    <row r="9" spans="1:19">
      <c r="A9" s="111" t="s">
        <v>162</v>
      </c>
      <c r="B9" s="115"/>
      <c r="C9" s="111" t="s">
        <v>163</v>
      </c>
      <c r="D9" s="114"/>
      <c r="E9" s="111" t="s">
        <v>88</v>
      </c>
      <c r="F9" s="114"/>
      <c r="G9" s="111" t="s">
        <v>147</v>
      </c>
      <c r="H9" s="114"/>
      <c r="I9" s="111" t="s">
        <v>148</v>
      </c>
      <c r="J9" s="111"/>
      <c r="K9" s="115"/>
      <c r="L9" s="111" t="s">
        <v>163</v>
      </c>
      <c r="M9" s="114"/>
      <c r="N9" s="111" t="s">
        <v>88</v>
      </c>
      <c r="O9" s="114"/>
      <c r="P9" s="111" t="s">
        <v>147</v>
      </c>
      <c r="Q9" s="114"/>
      <c r="R9" s="111" t="s">
        <v>148</v>
      </c>
      <c r="S9" s="111"/>
    </row>
    <row r="10" spans="1:19" ht="18.75" thickBot="1">
      <c r="A10" s="112"/>
      <c r="B10" s="115"/>
      <c r="C10" s="112"/>
      <c r="D10" s="115"/>
      <c r="E10" s="112"/>
      <c r="F10" s="115"/>
      <c r="G10" s="112"/>
      <c r="H10" s="115"/>
      <c r="I10" s="113"/>
      <c r="J10" s="113"/>
      <c r="K10" s="115"/>
      <c r="L10" s="112"/>
      <c r="M10" s="115"/>
      <c r="N10" s="112"/>
      <c r="O10" s="115"/>
      <c r="P10" s="112"/>
      <c r="Q10" s="115"/>
      <c r="R10" s="113"/>
      <c r="S10" s="113"/>
    </row>
    <row r="11" spans="1:19" ht="49.5" customHeight="1" thickBot="1">
      <c r="A11" s="113"/>
      <c r="B11" s="115"/>
      <c r="C11" s="113"/>
      <c r="D11" s="115"/>
      <c r="E11" s="113"/>
      <c r="F11" s="115"/>
      <c r="G11" s="113"/>
      <c r="H11" s="115"/>
      <c r="I11" s="38" t="s">
        <v>149</v>
      </c>
      <c r="J11" s="38" t="s">
        <v>150</v>
      </c>
      <c r="K11" s="115"/>
      <c r="L11" s="113"/>
      <c r="M11" s="115"/>
      <c r="N11" s="113"/>
      <c r="O11" s="115"/>
      <c r="P11" s="113"/>
      <c r="Q11" s="115"/>
      <c r="R11" s="38" t="s">
        <v>149</v>
      </c>
      <c r="S11" s="38" t="s">
        <v>150</v>
      </c>
    </row>
    <row r="12" spans="1:19" ht="49.5" customHeight="1">
      <c r="A12" s="39"/>
      <c r="B12" s="37"/>
      <c r="C12" s="40">
        <v>0</v>
      </c>
      <c r="D12" s="37"/>
      <c r="E12" s="40">
        <v>0</v>
      </c>
      <c r="F12" s="37"/>
      <c r="G12" s="40">
        <v>0</v>
      </c>
      <c r="H12" s="37"/>
      <c r="I12" s="40">
        <v>0</v>
      </c>
      <c r="J12" s="41">
        <v>0</v>
      </c>
      <c r="K12" s="37"/>
      <c r="L12" s="40">
        <v>0</v>
      </c>
      <c r="M12" s="37"/>
      <c r="N12" s="40">
        <v>0</v>
      </c>
      <c r="O12" s="37"/>
      <c r="P12" s="40">
        <v>0</v>
      </c>
      <c r="Q12" s="37"/>
      <c r="R12" s="40">
        <v>0</v>
      </c>
      <c r="S12" s="40">
        <v>0</v>
      </c>
    </row>
    <row r="13" spans="1:19" ht="49.5" customHeight="1" thickBot="1">
      <c r="A13" s="40" t="s">
        <v>148</v>
      </c>
      <c r="B13" s="37"/>
      <c r="C13" s="42">
        <f>SUM(C12)</f>
        <v>0</v>
      </c>
      <c r="D13" s="37"/>
      <c r="E13" s="42">
        <f>SUM(E12)</f>
        <v>0</v>
      </c>
      <c r="F13" s="37"/>
      <c r="G13" s="42">
        <f>SUM(G12)</f>
        <v>0</v>
      </c>
      <c r="H13" s="37"/>
      <c r="I13" s="42">
        <f>SUM(I12)</f>
        <v>0</v>
      </c>
      <c r="J13" s="42">
        <f>SUM(J12)</f>
        <v>0</v>
      </c>
      <c r="K13" s="37"/>
      <c r="L13" s="42">
        <f>SUM(L12)</f>
        <v>0</v>
      </c>
      <c r="M13" s="37"/>
      <c r="N13" s="42">
        <f>SUM(N12)</f>
        <v>0</v>
      </c>
      <c r="O13" s="37"/>
      <c r="P13" s="42">
        <f>SUM(P12)</f>
        <v>0</v>
      </c>
      <c r="Q13" s="37"/>
      <c r="R13" s="42">
        <f>SUM(R12)</f>
        <v>0</v>
      </c>
      <c r="S13" s="42">
        <f>SUM(S12)</f>
        <v>0</v>
      </c>
    </row>
  </sheetData>
  <mergeCells count="23">
    <mergeCell ref="A9:A11"/>
    <mergeCell ref="B9:B11"/>
    <mergeCell ref="D9:D11"/>
    <mergeCell ref="A1:Q1"/>
    <mergeCell ref="A2:Q2"/>
    <mergeCell ref="A3:Q3"/>
    <mergeCell ref="A5:Q5"/>
    <mergeCell ref="L7:S7"/>
    <mergeCell ref="C7:J7"/>
    <mergeCell ref="Q9:Q11"/>
    <mergeCell ref="R9:S10"/>
    <mergeCell ref="C9:C11"/>
    <mergeCell ref="E9:E11"/>
    <mergeCell ref="G9:G11"/>
    <mergeCell ref="L9:L11"/>
    <mergeCell ref="N9:N11"/>
    <mergeCell ref="P9:P11"/>
    <mergeCell ref="M9:M11"/>
    <mergeCell ref="O9:O11"/>
    <mergeCell ref="F9:F11"/>
    <mergeCell ref="H9:H11"/>
    <mergeCell ref="I9:J10"/>
    <mergeCell ref="K9:K11"/>
  </mergeCells>
  <pageMargins left="0.51181102362204722" right="0.51181102362204722" top="0.74803149606299213" bottom="0.74803149606299213" header="0.31496062992125984" footer="0.31496062992125984"/>
  <pageSetup paperSize="9" scale="86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FF00"/>
    <pageSetUpPr fitToPage="1"/>
  </sheetPr>
  <dimension ref="A1:Q14"/>
  <sheetViews>
    <sheetView rightToLeft="1" topLeftCell="A2" workbookViewId="0">
      <selection activeCell="A4" sqref="A4"/>
    </sheetView>
  </sheetViews>
  <sheetFormatPr defaultRowHeight="18"/>
  <cols>
    <col min="1" max="1" width="33.85546875" style="1" bestFit="1" customWidth="1"/>
    <col min="2" max="2" width="1.42578125" style="1" customWidth="1"/>
    <col min="3" max="3" width="15.7109375" style="1" bestFit="1" customWidth="1"/>
    <col min="4" max="4" width="1.42578125" style="1" customWidth="1"/>
    <col min="5" max="5" width="11.7109375" style="1" bestFit="1" customWidth="1"/>
    <col min="6" max="6" width="1.42578125" style="1" customWidth="1"/>
    <col min="7" max="7" width="15.42578125" style="1" bestFit="1" customWidth="1"/>
    <col min="8" max="8" width="1.42578125" style="1" customWidth="1"/>
    <col min="9" max="9" width="18.28515625" style="1" customWidth="1"/>
    <col min="10" max="10" width="1.42578125" style="1" customWidth="1"/>
    <col min="11" max="11" width="50.140625" style="1" bestFit="1" customWidth="1"/>
    <col min="12" max="12" width="1.42578125" style="1" customWidth="1"/>
    <col min="13" max="13" width="10.7109375" style="1" bestFit="1" customWidth="1"/>
    <col min="14" max="14" width="1.42578125" style="1" customWidth="1"/>
    <col min="15" max="15" width="15.42578125" style="1" bestFit="1" customWidth="1"/>
    <col min="16" max="16" width="1.42578125" style="1" customWidth="1"/>
    <col min="17" max="17" width="12.42578125" style="1" customWidth="1"/>
    <col min="18" max="16384" width="9.140625" style="1"/>
  </cols>
  <sheetData>
    <row r="1" spans="1:17" ht="20.100000000000001" customHeight="1">
      <c r="A1" s="98" t="s">
        <v>69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</row>
    <row r="2" spans="1:17" ht="20.100000000000001" customHeight="1">
      <c r="A2" s="98" t="s">
        <v>38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</row>
    <row r="3" spans="1:17" ht="20.100000000000001" customHeight="1">
      <c r="A3" s="98" t="s">
        <v>196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</row>
    <row r="5" spans="1:17" ht="21">
      <c r="A5" s="97" t="s">
        <v>160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L5" s="100"/>
      <c r="M5" s="100"/>
      <c r="N5" s="100"/>
      <c r="O5" s="100"/>
    </row>
    <row r="7" spans="1:17" ht="21">
      <c r="C7" s="101" t="s">
        <v>220</v>
      </c>
      <c r="D7" s="101"/>
      <c r="E7" s="101"/>
      <c r="F7" s="101"/>
      <c r="G7" s="101"/>
      <c r="H7" s="101"/>
      <c r="I7" s="101"/>
      <c r="K7" s="101" t="s">
        <v>221</v>
      </c>
      <c r="L7" s="101"/>
      <c r="M7" s="101"/>
      <c r="N7" s="101"/>
      <c r="O7" s="101"/>
      <c r="P7" s="101"/>
      <c r="Q7" s="101"/>
    </row>
    <row r="8" spans="1:17" ht="21">
      <c r="A8" s="17" t="s">
        <v>39</v>
      </c>
      <c r="C8" s="36" t="s">
        <v>44</v>
      </c>
      <c r="E8" s="36" t="s">
        <v>43</v>
      </c>
      <c r="G8" s="36" t="s">
        <v>45</v>
      </c>
      <c r="I8" s="36" t="s">
        <v>148</v>
      </c>
      <c r="K8" s="8" t="s">
        <v>44</v>
      </c>
      <c r="M8" s="8" t="s">
        <v>43</v>
      </c>
      <c r="O8" s="8" t="s">
        <v>45</v>
      </c>
      <c r="Q8" s="8" t="s">
        <v>148</v>
      </c>
    </row>
    <row r="9" spans="1:17" s="14" customFormat="1" ht="18.75">
      <c r="C9" s="31">
        <v>0</v>
      </c>
      <c r="E9" s="31">
        <v>0</v>
      </c>
      <c r="G9" s="31">
        <v>0</v>
      </c>
      <c r="I9" s="31">
        <v>0</v>
      </c>
      <c r="K9" s="31">
        <v>0</v>
      </c>
      <c r="M9" s="31">
        <v>0</v>
      </c>
      <c r="O9" s="31">
        <v>0</v>
      </c>
      <c r="Q9" s="31">
        <v>0</v>
      </c>
    </row>
    <row r="10" spans="1:17" ht="19.5" thickBot="1">
      <c r="A10" s="3" t="s">
        <v>12</v>
      </c>
      <c r="C10" s="32">
        <f>SUM(C9:C9)</f>
        <v>0</v>
      </c>
      <c r="E10" s="32">
        <f>SUM(E9:E9)</f>
        <v>0</v>
      </c>
      <c r="G10" s="32">
        <f>SUM(G9:G9)</f>
        <v>0</v>
      </c>
      <c r="I10" s="32">
        <f>SUM(I9:I9)</f>
        <v>0</v>
      </c>
      <c r="K10" s="32">
        <f>SUM(K9:K9)</f>
        <v>0</v>
      </c>
      <c r="M10" s="32">
        <f>SUM(M9:M9)</f>
        <v>0</v>
      </c>
      <c r="O10" s="32">
        <f>SUM(O9:O9)</f>
        <v>0</v>
      </c>
      <c r="Q10" s="32">
        <f>SUM(Q9:Q9)</f>
        <v>0</v>
      </c>
    </row>
    <row r="11" spans="1:17" ht="19.5" thickTop="1">
      <c r="C11" s="4"/>
      <c r="E11" s="4"/>
      <c r="G11" s="4"/>
      <c r="K11" s="4"/>
      <c r="M11" s="4"/>
      <c r="O11" s="4"/>
    </row>
    <row r="12" spans="1:17" ht="21">
      <c r="A12" s="97" t="s">
        <v>229</v>
      </c>
      <c r="B12" s="100"/>
      <c r="C12" s="100"/>
      <c r="D12" s="100"/>
      <c r="E12" s="100"/>
      <c r="F12" s="100"/>
      <c r="G12" s="100"/>
      <c r="H12" s="100"/>
      <c r="I12" s="100"/>
      <c r="J12" s="100"/>
      <c r="K12" s="100"/>
      <c r="L12" s="100"/>
      <c r="M12" s="100"/>
      <c r="N12" s="100"/>
      <c r="O12" s="100"/>
      <c r="P12" s="97"/>
      <c r="Q12" s="100"/>
    </row>
    <row r="13" spans="1:17" ht="18" customHeight="1">
      <c r="A13" s="56"/>
      <c r="B13" s="56"/>
      <c r="C13" s="56"/>
      <c r="D13" s="56"/>
      <c r="E13" s="56"/>
      <c r="F13" s="56"/>
      <c r="G13" s="56"/>
      <c r="H13" s="56"/>
      <c r="I13" s="56"/>
      <c r="J13" s="56"/>
      <c r="K13" s="56"/>
      <c r="L13" s="56"/>
      <c r="M13" s="80"/>
      <c r="N13" s="56"/>
      <c r="O13" s="56"/>
      <c r="P13" s="56"/>
    </row>
    <row r="14" spans="1:17" ht="84">
      <c r="A14" s="99" t="s">
        <v>224</v>
      </c>
      <c r="B14" s="99"/>
      <c r="C14" s="57" t="s">
        <v>225</v>
      </c>
      <c r="D14" s="56"/>
      <c r="E14" s="57" t="s">
        <v>226</v>
      </c>
      <c r="F14" s="56"/>
      <c r="G14" s="57" t="s">
        <v>205</v>
      </c>
      <c r="H14" s="56"/>
      <c r="I14" s="63" t="s">
        <v>227</v>
      </c>
      <c r="J14" s="63"/>
      <c r="K14" s="63" t="s">
        <v>222</v>
      </c>
      <c r="L14" s="79"/>
      <c r="M14" s="65" t="s">
        <v>228</v>
      </c>
      <c r="O14" s="79" t="s">
        <v>223</v>
      </c>
      <c r="P14" s="80"/>
    </row>
  </sheetData>
  <mergeCells count="9">
    <mergeCell ref="A12:O12"/>
    <mergeCell ref="P12:Q12"/>
    <mergeCell ref="A14:B14"/>
    <mergeCell ref="A1:O1"/>
    <mergeCell ref="A2:O2"/>
    <mergeCell ref="A3:O3"/>
    <mergeCell ref="A5:O5"/>
    <mergeCell ref="K7:Q7"/>
    <mergeCell ref="C7:I7"/>
  </mergeCells>
  <pageMargins left="0.7" right="0.7" top="0.75" bottom="0.75" header="0.3" footer="0.3"/>
  <pageSetup paperSize="9" scale="79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FFFF00"/>
    <pageSetUpPr fitToPage="1"/>
  </sheetPr>
  <dimension ref="A1:I30"/>
  <sheetViews>
    <sheetView rightToLeft="1" workbookViewId="0">
      <selection activeCell="C7" sqref="C7:E7"/>
    </sheetView>
  </sheetViews>
  <sheetFormatPr defaultRowHeight="18"/>
  <cols>
    <col min="1" max="1" width="47.7109375" style="1" bestFit="1" customWidth="1"/>
    <col min="2" max="2" width="1.28515625" style="1" customWidth="1"/>
    <col min="3" max="3" width="23.140625" style="1" bestFit="1" customWidth="1"/>
    <col min="4" max="4" width="1.42578125" style="1" customWidth="1"/>
    <col min="5" max="5" width="16.140625" style="1" bestFit="1" customWidth="1"/>
    <col min="6" max="6" width="1.42578125" style="1" customWidth="1"/>
    <col min="7" max="7" width="15.42578125" style="1" bestFit="1" customWidth="1"/>
    <col min="8" max="8" width="1.42578125" style="1" customWidth="1"/>
    <col min="9" max="9" width="32.5703125" style="1" bestFit="1" customWidth="1"/>
    <col min="10" max="16384" width="9.140625" style="1"/>
  </cols>
  <sheetData>
    <row r="1" spans="1:9" ht="20.100000000000001" customHeight="1">
      <c r="A1" s="98" t="s">
        <v>69</v>
      </c>
      <c r="B1" s="98"/>
      <c r="C1" s="89"/>
      <c r="D1" s="89"/>
      <c r="E1" s="89"/>
      <c r="F1" s="89"/>
      <c r="G1" s="89"/>
      <c r="H1" s="89"/>
      <c r="I1" s="89"/>
    </row>
    <row r="2" spans="1:9" ht="20.100000000000001" customHeight="1">
      <c r="A2" s="98" t="s">
        <v>38</v>
      </c>
      <c r="B2" s="98"/>
      <c r="C2" s="89"/>
      <c r="D2" s="89"/>
      <c r="E2" s="89"/>
      <c r="F2" s="89"/>
      <c r="G2" s="89"/>
      <c r="H2" s="89"/>
      <c r="I2" s="89"/>
    </row>
    <row r="3" spans="1:9" ht="20.100000000000001" customHeight="1">
      <c r="A3" s="98" t="s">
        <v>196</v>
      </c>
      <c r="B3" s="98"/>
      <c r="C3" s="89"/>
      <c r="D3" s="89"/>
      <c r="E3" s="89"/>
      <c r="F3" s="89"/>
      <c r="G3" s="89"/>
      <c r="H3" s="89"/>
      <c r="I3" s="89"/>
    </row>
    <row r="5" spans="1:9" ht="21">
      <c r="A5" s="90" t="s">
        <v>164</v>
      </c>
      <c r="B5" s="90"/>
      <c r="C5" s="89"/>
      <c r="D5" s="89"/>
      <c r="E5" s="89"/>
      <c r="F5" s="89"/>
      <c r="G5" s="89"/>
      <c r="H5" s="89"/>
      <c r="I5" s="89"/>
    </row>
    <row r="7" spans="1:9" ht="21">
      <c r="A7" s="101" t="s">
        <v>56</v>
      </c>
      <c r="B7" s="101"/>
      <c r="C7" s="101" t="s">
        <v>220</v>
      </c>
      <c r="D7" s="101"/>
      <c r="E7" s="101"/>
      <c r="F7" s="13"/>
      <c r="G7" s="101" t="s">
        <v>221</v>
      </c>
      <c r="H7" s="101"/>
      <c r="I7" s="101"/>
    </row>
    <row r="8" spans="1:9" ht="39">
      <c r="A8" s="8" t="s">
        <v>57</v>
      </c>
      <c r="B8" s="54"/>
      <c r="C8" s="16" t="s">
        <v>87</v>
      </c>
      <c r="E8" s="25" t="s">
        <v>59</v>
      </c>
      <c r="G8" s="16" t="s">
        <v>58</v>
      </c>
      <c r="I8" s="25" t="s">
        <v>59</v>
      </c>
    </row>
    <row r="9" spans="1:9" s="14" customFormat="1" ht="18.75">
      <c r="A9" s="14" t="s">
        <v>91</v>
      </c>
      <c r="C9" s="10">
        <v>164383571</v>
      </c>
      <c r="E9" s="19">
        <f>C9/$C$27</f>
        <v>1.4133982708418038E-2</v>
      </c>
      <c r="G9" s="10">
        <v>1821917814</v>
      </c>
      <c r="I9" s="19">
        <f>G9/$G$27</f>
        <v>3.0933933780842381E-2</v>
      </c>
    </row>
    <row r="10" spans="1:9" s="14" customFormat="1" ht="18.75">
      <c r="A10" s="14" t="s">
        <v>230</v>
      </c>
      <c r="C10" s="10">
        <v>222461</v>
      </c>
      <c r="E10" s="19">
        <f t="shared" ref="E10:E26" si="0">C10/$C$27</f>
        <v>1.9127580135714324E-5</v>
      </c>
      <c r="G10" s="10">
        <v>1916036</v>
      </c>
      <c r="I10" s="19">
        <f t="shared" ref="I10:I26" si="1">G10/$G$27</f>
        <v>3.2531945343671857E-5</v>
      </c>
    </row>
    <row r="11" spans="1:9" s="14" customFormat="1" ht="18.75">
      <c r="A11" s="14" t="s">
        <v>231</v>
      </c>
      <c r="C11" s="10">
        <v>764863</v>
      </c>
      <c r="E11" s="19">
        <f t="shared" si="0"/>
        <v>6.5764238789463615E-5</v>
      </c>
      <c r="G11" s="10">
        <v>3703129</v>
      </c>
      <c r="I11" s="19">
        <f t="shared" si="1"/>
        <v>6.2874596421239593E-5</v>
      </c>
    </row>
    <row r="12" spans="1:9" s="14" customFormat="1" ht="18.75">
      <c r="A12" s="14" t="s">
        <v>232</v>
      </c>
      <c r="C12" s="10">
        <v>74104</v>
      </c>
      <c r="E12" s="19">
        <f t="shared" si="0"/>
        <v>6.3715896196500705E-6</v>
      </c>
      <c r="G12" s="10">
        <v>360496</v>
      </c>
      <c r="I12" s="19">
        <f t="shared" si="1"/>
        <v>6.1207806996383836E-6</v>
      </c>
    </row>
    <row r="13" spans="1:9" s="14" customFormat="1" ht="18.75">
      <c r="A13" s="14" t="s">
        <v>233</v>
      </c>
      <c r="C13" s="10">
        <v>2559768</v>
      </c>
      <c r="E13" s="19">
        <f t="shared" si="0"/>
        <v>2.200932637578595E-4</v>
      </c>
      <c r="G13" s="10">
        <v>12369770</v>
      </c>
      <c r="I13" s="19">
        <f t="shared" si="1"/>
        <v>2.1002354942902527E-4</v>
      </c>
    </row>
    <row r="14" spans="1:9" s="14" customFormat="1" ht="18.75">
      <c r="A14" s="14" t="s">
        <v>213</v>
      </c>
      <c r="C14" s="10">
        <v>267634</v>
      </c>
      <c r="E14" s="19">
        <f t="shared" si="0"/>
        <v>2.3011632520045164E-5</v>
      </c>
      <c r="G14" s="10">
        <v>6291559</v>
      </c>
      <c r="I14" s="19">
        <f t="shared" si="1"/>
        <v>1.0682296862610451E-4</v>
      </c>
    </row>
    <row r="15" spans="1:9" s="14" customFormat="1" ht="18.75">
      <c r="A15" s="14" t="s">
        <v>234</v>
      </c>
      <c r="C15" s="10">
        <v>9147541</v>
      </c>
      <c r="E15" s="19">
        <f t="shared" si="0"/>
        <v>7.8652133867164291E-4</v>
      </c>
      <c r="G15" s="10">
        <v>4152377298</v>
      </c>
      <c r="I15" s="19">
        <f t="shared" si="1"/>
        <v>7.050228247529787E-2</v>
      </c>
    </row>
    <row r="16" spans="1:9" s="14" customFormat="1" ht="18.75">
      <c r="A16" s="14" t="s">
        <v>235</v>
      </c>
      <c r="C16" s="10">
        <v>113948</v>
      </c>
      <c r="E16" s="19">
        <f t="shared" si="0"/>
        <v>9.7974454007865463E-6</v>
      </c>
      <c r="G16" s="10">
        <v>564177</v>
      </c>
      <c r="I16" s="19">
        <f t="shared" si="1"/>
        <v>9.5790346988035492E-6</v>
      </c>
    </row>
    <row r="17" spans="1:9" s="14" customFormat="1" ht="18.75">
      <c r="A17" s="14" t="s">
        <v>215</v>
      </c>
      <c r="C17" s="10">
        <v>36919</v>
      </c>
      <c r="E17" s="19">
        <f t="shared" si="0"/>
        <v>3.1743592406329068E-6</v>
      </c>
      <c r="G17" s="10">
        <v>569999</v>
      </c>
      <c r="I17" s="19">
        <f t="shared" si="1"/>
        <v>9.6778851305234437E-6</v>
      </c>
    </row>
    <row r="18" spans="1:9" s="14" customFormat="1" ht="18.75">
      <c r="A18" s="14" t="s">
        <v>216</v>
      </c>
      <c r="C18" s="10">
        <v>837278249</v>
      </c>
      <c r="E18" s="19">
        <f t="shared" si="0"/>
        <v>7.1990626687995066E-2</v>
      </c>
      <c r="G18" s="10">
        <v>8590684934</v>
      </c>
      <c r="I18" s="19">
        <f t="shared" si="1"/>
        <v>0.14585931200540767</v>
      </c>
    </row>
    <row r="19" spans="1:9" s="14" customFormat="1" ht="18.75">
      <c r="A19" s="14" t="s">
        <v>217</v>
      </c>
      <c r="C19" s="10">
        <v>675372764</v>
      </c>
      <c r="E19" s="19">
        <f t="shared" si="0"/>
        <v>5.8069714084216462E-2</v>
      </c>
      <c r="G19" s="10">
        <v>7293809540</v>
      </c>
      <c r="I19" s="19">
        <f t="shared" si="1"/>
        <v>0.12383995567016089</v>
      </c>
    </row>
    <row r="20" spans="1:9" s="14" customFormat="1" ht="18.75">
      <c r="A20" s="14" t="s">
        <v>217</v>
      </c>
      <c r="C20" s="10">
        <v>0</v>
      </c>
      <c r="E20" s="19">
        <f t="shared" si="0"/>
        <v>0</v>
      </c>
      <c r="G20" s="10">
        <v>161408225</v>
      </c>
      <c r="I20" s="19">
        <f t="shared" si="1"/>
        <v>2.7405140371679288E-3</v>
      </c>
    </row>
    <row r="21" spans="1:9" s="14" customFormat="1" ht="18.75">
      <c r="A21" s="14" t="s">
        <v>217</v>
      </c>
      <c r="C21" s="10">
        <v>3074095891</v>
      </c>
      <c r="E21" s="19"/>
      <c r="G21" s="10">
        <v>14809201778</v>
      </c>
      <c r="I21" s="19"/>
    </row>
    <row r="22" spans="1:9" s="14" customFormat="1" ht="18.75">
      <c r="A22" s="14" t="s">
        <v>217</v>
      </c>
      <c r="C22" s="10">
        <v>3761714468</v>
      </c>
      <c r="E22" s="19"/>
      <c r="G22" s="10">
        <v>18612950539</v>
      </c>
      <c r="I22" s="19"/>
    </row>
    <row r="23" spans="1:9" s="14" customFormat="1" ht="18.75">
      <c r="A23" s="14" t="s">
        <v>217</v>
      </c>
      <c r="C23" s="10">
        <v>840821918</v>
      </c>
      <c r="E23" s="19"/>
      <c r="G23" s="10">
        <v>1165412078</v>
      </c>
      <c r="I23" s="19"/>
    </row>
    <row r="24" spans="1:9" s="14" customFormat="1" ht="18.75">
      <c r="A24" s="14" t="s">
        <v>216</v>
      </c>
      <c r="C24" s="10">
        <v>1514754090</v>
      </c>
      <c r="E24" s="19">
        <f t="shared" si="0"/>
        <v>0.13024116695679705</v>
      </c>
      <c r="G24" s="10">
        <v>1514754090</v>
      </c>
      <c r="I24" s="19">
        <f t="shared" si="1"/>
        <v>2.5718669829263859E-2</v>
      </c>
    </row>
    <row r="25" spans="1:9" s="14" customFormat="1" ht="18.75">
      <c r="A25" s="14" t="s">
        <v>217</v>
      </c>
      <c r="C25" s="10">
        <v>501639336</v>
      </c>
      <c r="E25" s="19">
        <f t="shared" si="0"/>
        <v>4.3131814558805916E-2</v>
      </c>
      <c r="G25" s="10">
        <v>501639336</v>
      </c>
      <c r="I25" s="19">
        <f t="shared" si="1"/>
        <v>8.5172217333013799E-3</v>
      </c>
    </row>
    <row r="26" spans="1:9" s="14" customFormat="1" ht="18.75">
      <c r="A26" s="14" t="s">
        <v>236</v>
      </c>
      <c r="C26" s="10">
        <v>247131144</v>
      </c>
      <c r="E26" s="19">
        <f t="shared" si="0"/>
        <v>2.1248761629637358E-2</v>
      </c>
      <c r="G26" s="10">
        <v>247131144</v>
      </c>
      <c r="I26" s="19">
        <f t="shared" si="1"/>
        <v>4.1959842452475322E-3</v>
      </c>
    </row>
    <row r="27" spans="1:9" ht="19.5" thickBot="1">
      <c r="A27" s="3" t="s">
        <v>12</v>
      </c>
      <c r="B27" s="21"/>
      <c r="C27" s="12">
        <f>SUM(C9:$C$26)</f>
        <v>11630378669</v>
      </c>
      <c r="E27" s="7">
        <f>SUM(E9:$E$26)</f>
        <v>0.3399499280740057</v>
      </c>
      <c r="G27" s="3">
        <f>SUM(G9:$G$26)</f>
        <v>58897061942</v>
      </c>
      <c r="I27" s="7">
        <f>SUM(I9:$I$26)</f>
        <v>0.41274550453703845</v>
      </c>
    </row>
    <row r="28" spans="1:9" ht="19.5" thickTop="1">
      <c r="E28" s="4"/>
      <c r="G28" s="4"/>
      <c r="I28" s="4"/>
    </row>
    <row r="29" spans="1:9" ht="18.75">
      <c r="I29" s="21"/>
    </row>
    <row r="30" spans="1:9">
      <c r="I30" s="26"/>
    </row>
  </sheetData>
  <mergeCells count="7">
    <mergeCell ref="G7:I7"/>
    <mergeCell ref="C7:E7"/>
    <mergeCell ref="A7:B7"/>
    <mergeCell ref="A1:I1"/>
    <mergeCell ref="A2:I2"/>
    <mergeCell ref="A3:I3"/>
    <mergeCell ref="A5:I5"/>
  </mergeCells>
  <pageMargins left="0.39370078740157483" right="0.39370078740157483" top="0.74803149606299213" bottom="0.74803149606299213" header="0.31496062992125984" footer="0.31496062992125984"/>
  <pageSetup paperSize="9" scale="86" fitToHeight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FF00"/>
    <pageSetUpPr fitToPage="1"/>
  </sheetPr>
  <dimension ref="B1:F13"/>
  <sheetViews>
    <sheetView rightToLeft="1" zoomScaleNormal="100" zoomScaleSheetLayoutView="115" workbookViewId="0">
      <selection activeCell="F15" sqref="F15"/>
    </sheetView>
  </sheetViews>
  <sheetFormatPr defaultRowHeight="18"/>
  <cols>
    <col min="1" max="1" width="9.140625" style="1"/>
    <col min="2" max="2" width="32.140625" style="1" bestFit="1" customWidth="1"/>
    <col min="3" max="3" width="1.42578125" style="1" customWidth="1"/>
    <col min="4" max="4" width="17" style="1" bestFit="1" customWidth="1"/>
    <col min="5" max="5" width="1.42578125" style="1" customWidth="1"/>
    <col min="6" max="6" width="18.140625" style="1" customWidth="1"/>
    <col min="7" max="16384" width="9.140625" style="1"/>
  </cols>
  <sheetData>
    <row r="1" spans="2:6" ht="20.100000000000001" customHeight="1">
      <c r="B1" s="98" t="s">
        <v>69</v>
      </c>
      <c r="C1" s="89"/>
      <c r="D1" s="89"/>
      <c r="E1" s="89"/>
      <c r="F1" s="89"/>
    </row>
    <row r="2" spans="2:6" ht="20.100000000000001" customHeight="1">
      <c r="B2" s="98" t="s">
        <v>38</v>
      </c>
      <c r="C2" s="89"/>
      <c r="D2" s="89"/>
      <c r="E2" s="89"/>
      <c r="F2" s="89"/>
    </row>
    <row r="3" spans="2:6" ht="20.100000000000001" customHeight="1">
      <c r="B3" s="98" t="s">
        <v>196</v>
      </c>
      <c r="C3" s="89"/>
      <c r="D3" s="89"/>
      <c r="E3" s="89"/>
      <c r="F3" s="89"/>
    </row>
    <row r="5" spans="2:6" ht="21">
      <c r="B5" s="97" t="s">
        <v>165</v>
      </c>
      <c r="C5" s="100"/>
      <c r="D5" s="100"/>
      <c r="E5" s="100"/>
      <c r="F5" s="100"/>
    </row>
    <row r="7" spans="2:6" ht="21">
      <c r="D7" s="2" t="s">
        <v>42</v>
      </c>
      <c r="F7" s="2" t="s">
        <v>245</v>
      </c>
    </row>
    <row r="8" spans="2:6" ht="21">
      <c r="B8" s="8" t="s">
        <v>40</v>
      </c>
      <c r="D8" s="8" t="s">
        <v>35</v>
      </c>
      <c r="F8" s="8" t="s">
        <v>35</v>
      </c>
    </row>
    <row r="9" spans="2:6" s="14" customFormat="1" ht="18.75">
      <c r="B9" s="14" t="s">
        <v>70</v>
      </c>
      <c r="D9" s="10">
        <v>0</v>
      </c>
      <c r="F9" s="10">
        <v>1198260187</v>
      </c>
    </row>
    <row r="10" spans="2:6" s="14" customFormat="1" ht="18.75">
      <c r="B10" s="14" t="s">
        <v>71</v>
      </c>
      <c r="D10" s="10">
        <v>0</v>
      </c>
      <c r="F10" s="10">
        <v>48138666</v>
      </c>
    </row>
    <row r="11" spans="2:6" s="14" customFormat="1" ht="18.75">
      <c r="B11" s="14" t="s">
        <v>72</v>
      </c>
      <c r="D11" s="10">
        <v>59484657</v>
      </c>
      <c r="F11" s="10">
        <v>311624032</v>
      </c>
    </row>
    <row r="12" spans="2:6" ht="19.5" thickBot="1">
      <c r="B12" s="3" t="s">
        <v>12</v>
      </c>
      <c r="D12" s="3">
        <f>SUM(D9:D11)</f>
        <v>59484657</v>
      </c>
      <c r="F12" s="3">
        <f>SUM(F9:F11)</f>
        <v>1558022885</v>
      </c>
    </row>
    <row r="13" spans="2:6" ht="19.5" thickTop="1">
      <c r="D13" s="4"/>
      <c r="F13" s="4"/>
    </row>
  </sheetData>
  <mergeCells count="4">
    <mergeCell ref="B1:F1"/>
    <mergeCell ref="B2:F2"/>
    <mergeCell ref="B3:F3"/>
    <mergeCell ref="B5:F5"/>
  </mergeCells>
  <pageMargins left="0.7" right="0.7" top="0.75" bottom="0.75" header="0.3" footer="0.3"/>
  <pageSetup paperSize="9" fitToHeight="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FF00"/>
    <pageSetUpPr fitToPage="1"/>
  </sheetPr>
  <dimension ref="A1:S38"/>
  <sheetViews>
    <sheetView rightToLeft="1" zoomScaleNormal="100" zoomScalePageLayoutView="85" workbookViewId="0">
      <selection activeCell="O5" sqref="O5:S5"/>
    </sheetView>
  </sheetViews>
  <sheetFormatPr defaultRowHeight="18"/>
  <cols>
    <col min="1" max="1" width="29.85546875" style="1" bestFit="1" customWidth="1"/>
    <col min="2" max="2" width="1.42578125" style="1" customWidth="1"/>
    <col min="3" max="3" width="16.85546875" style="1" bestFit="1" customWidth="1"/>
    <col min="4" max="4" width="1.42578125" style="1" customWidth="1"/>
    <col min="5" max="5" width="28.140625" style="1" bestFit="1" customWidth="1"/>
    <col min="6" max="6" width="1.42578125" style="1" customWidth="1"/>
    <col min="7" max="7" width="18.85546875" style="1" bestFit="1" customWidth="1"/>
    <col min="8" max="8" width="1.42578125" style="1" customWidth="1"/>
    <col min="9" max="9" width="19" style="1" bestFit="1" customWidth="1"/>
    <col min="10" max="10" width="1.42578125" style="1" customWidth="1"/>
    <col min="11" max="11" width="15.7109375" style="1" bestFit="1" customWidth="1"/>
    <col min="12" max="12" width="1.42578125" style="1" customWidth="1"/>
    <col min="13" max="13" width="20" style="1" bestFit="1" customWidth="1"/>
    <col min="14" max="14" width="1.42578125" style="1" customWidth="1"/>
    <col min="15" max="15" width="18.5703125" style="1" customWidth="1"/>
    <col min="16" max="16" width="1.42578125" style="1" customWidth="1"/>
    <col min="17" max="17" width="15.7109375" style="1" bestFit="1" customWidth="1"/>
    <col min="18" max="18" width="1.28515625" style="1" customWidth="1"/>
    <col min="19" max="19" width="20" style="1" bestFit="1" customWidth="1"/>
    <col min="20" max="16384" width="9.140625" style="1"/>
  </cols>
  <sheetData>
    <row r="1" spans="1:19" ht="20.100000000000001" customHeight="1">
      <c r="A1" s="98" t="s">
        <v>69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</row>
    <row r="2" spans="1:19" ht="20.100000000000001" customHeight="1">
      <c r="A2" s="98" t="s">
        <v>38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</row>
    <row r="3" spans="1:19" ht="21.75" customHeight="1">
      <c r="A3" s="98" t="s">
        <v>196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</row>
    <row r="4" spans="1:19" ht="23.25" customHeight="1">
      <c r="A4" s="97" t="s">
        <v>146</v>
      </c>
      <c r="B4" s="97"/>
      <c r="C4" s="97"/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  <c r="O4" s="97"/>
      <c r="P4" s="97"/>
      <c r="Q4" s="97"/>
      <c r="R4" s="97"/>
      <c r="S4" s="97"/>
    </row>
    <row r="5" spans="1:19" ht="23.25" customHeight="1">
      <c r="A5" s="34"/>
      <c r="B5" s="34"/>
      <c r="C5" s="117" t="s">
        <v>152</v>
      </c>
      <c r="D5" s="117"/>
      <c r="E5" s="117"/>
      <c r="F5" s="117"/>
      <c r="G5" s="117"/>
      <c r="H5" s="34"/>
      <c r="I5" s="117" t="s">
        <v>220</v>
      </c>
      <c r="J5" s="117"/>
      <c r="K5" s="117"/>
      <c r="L5" s="117"/>
      <c r="M5" s="117"/>
      <c r="N5" s="34"/>
      <c r="O5" s="117" t="s">
        <v>221</v>
      </c>
      <c r="P5" s="117"/>
      <c r="Q5" s="117"/>
      <c r="R5" s="117"/>
      <c r="S5" s="117"/>
    </row>
    <row r="6" spans="1:19" ht="23.25" customHeight="1">
      <c r="A6" s="82" t="s">
        <v>153</v>
      </c>
      <c r="B6" s="34"/>
      <c r="C6" s="82" t="s">
        <v>154</v>
      </c>
      <c r="D6" s="34"/>
      <c r="E6" s="82" t="s">
        <v>155</v>
      </c>
      <c r="F6" s="34"/>
      <c r="G6" s="82" t="s">
        <v>156</v>
      </c>
      <c r="H6" s="34"/>
      <c r="I6" s="82" t="s">
        <v>157</v>
      </c>
      <c r="J6" s="34"/>
      <c r="K6" s="82" t="s">
        <v>158</v>
      </c>
      <c r="L6" s="34"/>
      <c r="M6" s="82" t="s">
        <v>159</v>
      </c>
      <c r="N6" s="34"/>
      <c r="O6" s="82" t="s">
        <v>157</v>
      </c>
      <c r="P6" s="34"/>
      <c r="Q6" s="83" t="s">
        <v>158</v>
      </c>
      <c r="R6" s="34"/>
      <c r="S6" s="82" t="s">
        <v>159</v>
      </c>
    </row>
    <row r="7" spans="1:19" ht="20.25" customHeight="1">
      <c r="A7" s="21" t="s">
        <v>187</v>
      </c>
      <c r="C7" s="28" t="s">
        <v>237</v>
      </c>
      <c r="E7" s="28">
        <v>7000000</v>
      </c>
      <c r="G7" s="23">
        <v>1700</v>
      </c>
      <c r="I7" s="23">
        <v>11900000000</v>
      </c>
      <c r="K7" s="23">
        <v>777080666</v>
      </c>
      <c r="M7" s="23">
        <v>11122919334</v>
      </c>
      <c r="O7" s="23">
        <v>11900000000</v>
      </c>
      <c r="Q7" s="23">
        <v>777080666</v>
      </c>
      <c r="R7" s="23"/>
      <c r="S7" s="23">
        <v>11122919334</v>
      </c>
    </row>
    <row r="8" spans="1:19" ht="20.25" customHeight="1">
      <c r="A8" s="21" t="s">
        <v>132</v>
      </c>
      <c r="C8" s="28" t="s">
        <v>140</v>
      </c>
      <c r="E8" s="28">
        <v>9500000</v>
      </c>
      <c r="G8" s="23">
        <v>1190</v>
      </c>
      <c r="I8" s="23">
        <v>0</v>
      </c>
      <c r="K8" s="23">
        <v>0</v>
      </c>
      <c r="M8" s="23">
        <v>0</v>
      </c>
      <c r="O8" s="23">
        <v>11305000000</v>
      </c>
      <c r="Q8" s="23">
        <v>0</v>
      </c>
      <c r="R8" s="23"/>
      <c r="S8" s="23">
        <v>11305000000</v>
      </c>
    </row>
    <row r="9" spans="1:19" ht="20.25" customHeight="1">
      <c r="A9" s="21" t="s">
        <v>74</v>
      </c>
      <c r="C9" s="28" t="s">
        <v>141</v>
      </c>
      <c r="E9" s="28">
        <v>4968718</v>
      </c>
      <c r="G9" s="23">
        <v>3935</v>
      </c>
      <c r="I9" s="23">
        <v>0</v>
      </c>
      <c r="K9" s="23">
        <v>0</v>
      </c>
      <c r="M9" s="23">
        <v>0</v>
      </c>
      <c r="O9" s="23">
        <v>19551905330</v>
      </c>
      <c r="Q9" s="23">
        <v>0</v>
      </c>
      <c r="R9" s="23"/>
      <c r="S9" s="23">
        <v>19551905330</v>
      </c>
    </row>
    <row r="10" spans="1:19" ht="20.25" customHeight="1">
      <c r="A10" s="21" t="s">
        <v>95</v>
      </c>
      <c r="C10" s="28" t="s">
        <v>238</v>
      </c>
      <c r="E10" s="28">
        <v>5540637</v>
      </c>
      <c r="G10" s="23">
        <v>1110</v>
      </c>
      <c r="I10" s="23">
        <v>6150107070</v>
      </c>
      <c r="K10" s="23">
        <v>315697504</v>
      </c>
      <c r="M10" s="23">
        <v>5834409566</v>
      </c>
      <c r="O10" s="23">
        <v>6150107070</v>
      </c>
      <c r="Q10" s="23">
        <v>315697504</v>
      </c>
      <c r="R10" s="23"/>
      <c r="S10" s="23">
        <v>5834409566</v>
      </c>
    </row>
    <row r="11" spans="1:19" ht="20.25" customHeight="1">
      <c r="A11" s="21" t="s">
        <v>119</v>
      </c>
      <c r="C11" s="28" t="s">
        <v>239</v>
      </c>
      <c r="E11" s="28">
        <v>11200000</v>
      </c>
      <c r="G11" s="23">
        <v>240</v>
      </c>
      <c r="I11" s="23">
        <v>2688000000</v>
      </c>
      <c r="K11" s="23">
        <v>73423051</v>
      </c>
      <c r="M11" s="23">
        <v>2614576949</v>
      </c>
      <c r="O11" s="23">
        <v>2688000000</v>
      </c>
      <c r="Q11" s="23">
        <v>73423051</v>
      </c>
      <c r="R11" s="23"/>
      <c r="S11" s="23">
        <v>2614576949</v>
      </c>
    </row>
    <row r="12" spans="1:19" ht="20.25" customHeight="1">
      <c r="A12" s="21" t="s">
        <v>188</v>
      </c>
      <c r="C12" s="28" t="s">
        <v>191</v>
      </c>
      <c r="E12" s="28">
        <v>450000</v>
      </c>
      <c r="G12" s="23">
        <v>5600</v>
      </c>
      <c r="I12" s="23">
        <v>0</v>
      </c>
      <c r="K12" s="23">
        <v>0</v>
      </c>
      <c r="M12" s="23">
        <v>0</v>
      </c>
      <c r="O12" s="23">
        <v>2520000000</v>
      </c>
      <c r="Q12" s="23">
        <v>0</v>
      </c>
      <c r="R12" s="23"/>
      <c r="S12" s="23">
        <v>2520000000</v>
      </c>
    </row>
    <row r="13" spans="1:19" ht="20.25" customHeight="1">
      <c r="A13" s="21" t="s">
        <v>102</v>
      </c>
      <c r="C13" s="28" t="s">
        <v>190</v>
      </c>
      <c r="E13" s="28">
        <v>2004630</v>
      </c>
      <c r="G13" s="23">
        <v>2000</v>
      </c>
      <c r="I13" s="23">
        <v>0</v>
      </c>
      <c r="K13" s="23">
        <v>0</v>
      </c>
      <c r="M13" s="23">
        <v>0</v>
      </c>
      <c r="O13" s="23">
        <v>4009260000</v>
      </c>
      <c r="Q13" s="23">
        <v>232795742</v>
      </c>
      <c r="R13" s="23"/>
      <c r="S13" s="23">
        <v>3776464258</v>
      </c>
    </row>
    <row r="14" spans="1:19" ht="20.25" customHeight="1">
      <c r="A14" s="21" t="s">
        <v>144</v>
      </c>
      <c r="C14" s="28" t="s">
        <v>240</v>
      </c>
      <c r="E14" s="28">
        <v>14700000</v>
      </c>
      <c r="G14" s="23">
        <v>682</v>
      </c>
      <c r="I14" s="23">
        <v>10025400000</v>
      </c>
      <c r="K14" s="23">
        <v>778979280</v>
      </c>
      <c r="M14" s="23">
        <v>9246420720</v>
      </c>
      <c r="O14" s="23">
        <v>10025400000</v>
      </c>
      <c r="Q14" s="23">
        <v>778979280</v>
      </c>
      <c r="R14" s="23"/>
      <c r="S14" s="23">
        <v>9246420720</v>
      </c>
    </row>
    <row r="15" spans="1:19" ht="20.25" customHeight="1">
      <c r="A15" s="21" t="s">
        <v>107</v>
      </c>
      <c r="C15" s="28" t="s">
        <v>241</v>
      </c>
      <c r="E15" s="28">
        <v>57332580</v>
      </c>
      <c r="G15" s="23">
        <v>17</v>
      </c>
      <c r="I15" s="23">
        <v>974653860</v>
      </c>
      <c r="K15" s="23">
        <v>20904104</v>
      </c>
      <c r="M15" s="23">
        <v>953749756</v>
      </c>
      <c r="O15" s="23">
        <v>974653860</v>
      </c>
      <c r="Q15" s="23">
        <v>20904104</v>
      </c>
      <c r="R15" s="23"/>
      <c r="S15" s="23">
        <v>953749756</v>
      </c>
    </row>
    <row r="16" spans="1:19" ht="20.25" customHeight="1">
      <c r="A16" s="21" t="s">
        <v>64</v>
      </c>
      <c r="C16" s="28" t="s">
        <v>242</v>
      </c>
      <c r="E16" s="28">
        <v>2698912</v>
      </c>
      <c r="G16" s="23">
        <v>6700</v>
      </c>
      <c r="I16" s="23">
        <v>18082710400</v>
      </c>
      <c r="K16" s="23">
        <v>748004435</v>
      </c>
      <c r="M16" s="23">
        <v>17334705965</v>
      </c>
      <c r="O16" s="23">
        <v>18082710400</v>
      </c>
      <c r="Q16" s="23">
        <v>748004435</v>
      </c>
      <c r="R16" s="23"/>
      <c r="S16" s="23">
        <v>17334705965</v>
      </c>
    </row>
    <row r="17" spans="1:19" ht="20.25" customHeight="1">
      <c r="A17" s="21" t="s">
        <v>67</v>
      </c>
      <c r="C17" s="28" t="s">
        <v>200</v>
      </c>
      <c r="E17" s="28">
        <v>12250000</v>
      </c>
      <c r="G17" s="23">
        <v>1630</v>
      </c>
      <c r="I17" s="23">
        <v>19967500000</v>
      </c>
      <c r="K17" s="23">
        <v>2869230205</v>
      </c>
      <c r="M17" s="23">
        <v>17098269795</v>
      </c>
      <c r="O17" s="23">
        <v>19967500000</v>
      </c>
      <c r="Q17" s="23">
        <v>2869230205</v>
      </c>
      <c r="R17" s="23"/>
      <c r="S17" s="23">
        <v>17098269795</v>
      </c>
    </row>
    <row r="18" spans="1:19" ht="20.25" customHeight="1">
      <c r="A18" s="21" t="s">
        <v>81</v>
      </c>
      <c r="C18" s="28" t="s">
        <v>241</v>
      </c>
      <c r="E18" s="28">
        <v>11789926</v>
      </c>
      <c r="G18" s="23">
        <v>310</v>
      </c>
      <c r="I18" s="23">
        <v>3654877060</v>
      </c>
      <c r="K18" s="23">
        <v>194357924</v>
      </c>
      <c r="M18" s="23">
        <v>3460519136</v>
      </c>
      <c r="O18" s="23">
        <v>3654877060</v>
      </c>
      <c r="Q18" s="23">
        <v>194357924</v>
      </c>
      <c r="R18" s="23"/>
      <c r="S18" s="23">
        <v>3460519136</v>
      </c>
    </row>
    <row r="19" spans="1:19" ht="20.25" customHeight="1">
      <c r="A19" s="21" t="s">
        <v>133</v>
      </c>
      <c r="C19" s="28" t="s">
        <v>192</v>
      </c>
      <c r="E19" s="28">
        <v>2606197</v>
      </c>
      <c r="G19" s="23">
        <v>1500</v>
      </c>
      <c r="I19" s="23">
        <v>0</v>
      </c>
      <c r="K19" s="23">
        <v>0</v>
      </c>
      <c r="M19" s="23">
        <v>0</v>
      </c>
      <c r="O19" s="23">
        <v>3909295500</v>
      </c>
      <c r="Q19" s="23">
        <v>149367022</v>
      </c>
      <c r="R19" s="23"/>
      <c r="S19" s="23">
        <v>3759928478</v>
      </c>
    </row>
    <row r="20" spans="1:19" ht="20.25" customHeight="1">
      <c r="A20" s="21" t="s">
        <v>65</v>
      </c>
      <c r="C20" s="28" t="s">
        <v>243</v>
      </c>
      <c r="E20" s="28">
        <v>7992137</v>
      </c>
      <c r="G20" s="23">
        <v>930</v>
      </c>
      <c r="I20" s="23">
        <v>7432687410</v>
      </c>
      <c r="K20" s="23">
        <v>511945306</v>
      </c>
      <c r="M20" s="23">
        <v>6920742104</v>
      </c>
      <c r="O20" s="23">
        <v>7432687410</v>
      </c>
      <c r="Q20" s="23">
        <v>511945306</v>
      </c>
      <c r="R20" s="23"/>
      <c r="S20" s="23">
        <v>6920742104</v>
      </c>
    </row>
    <row r="21" spans="1:19" ht="20.25" customHeight="1">
      <c r="A21" s="21" t="s">
        <v>73</v>
      </c>
      <c r="C21" s="28" t="s">
        <v>145</v>
      </c>
      <c r="E21" s="28">
        <v>56178180</v>
      </c>
      <c r="G21" s="23">
        <v>650</v>
      </c>
      <c r="I21" s="23">
        <v>0</v>
      </c>
      <c r="K21" s="23">
        <v>0</v>
      </c>
      <c r="M21" s="23">
        <v>0</v>
      </c>
      <c r="O21" s="23">
        <v>36515817000</v>
      </c>
      <c r="Q21" s="23">
        <v>0</v>
      </c>
      <c r="R21" s="23"/>
      <c r="S21" s="23">
        <v>36515817000</v>
      </c>
    </row>
    <row r="22" spans="1:19" ht="20.25" customHeight="1">
      <c r="A22" s="21" t="s">
        <v>106</v>
      </c>
      <c r="C22" s="28" t="s">
        <v>142</v>
      </c>
      <c r="E22" s="28">
        <v>1</v>
      </c>
      <c r="G22" s="23">
        <v>3500</v>
      </c>
      <c r="I22" s="23">
        <v>0</v>
      </c>
      <c r="K22" s="23">
        <v>0</v>
      </c>
      <c r="M22" s="23">
        <v>0</v>
      </c>
      <c r="O22" s="23">
        <v>3500</v>
      </c>
      <c r="Q22" s="23">
        <v>0</v>
      </c>
      <c r="R22" s="23"/>
      <c r="S22" s="23">
        <v>3500</v>
      </c>
    </row>
    <row r="23" spans="1:19" ht="20.25" customHeight="1">
      <c r="A23" s="21" t="s">
        <v>96</v>
      </c>
      <c r="C23" s="28" t="s">
        <v>244</v>
      </c>
      <c r="E23" s="28">
        <v>26700000</v>
      </c>
      <c r="G23" s="23">
        <v>60</v>
      </c>
      <c r="I23" s="23">
        <v>1602000000</v>
      </c>
      <c r="K23" s="23">
        <v>97871383</v>
      </c>
      <c r="M23" s="23">
        <v>1504128617</v>
      </c>
      <c r="O23" s="23">
        <v>1602000000</v>
      </c>
      <c r="Q23" s="23">
        <v>97871383</v>
      </c>
      <c r="R23" s="23"/>
      <c r="S23" s="23">
        <v>1504128617</v>
      </c>
    </row>
    <row r="24" spans="1:19" ht="20.25" customHeight="1">
      <c r="A24" s="21" t="s">
        <v>120</v>
      </c>
      <c r="C24" s="28" t="s">
        <v>193</v>
      </c>
      <c r="E24" s="28">
        <v>16658306</v>
      </c>
      <c r="G24" s="23">
        <v>160</v>
      </c>
      <c r="I24" s="23">
        <v>0</v>
      </c>
      <c r="K24" s="23">
        <v>0</v>
      </c>
      <c r="M24" s="23">
        <v>0</v>
      </c>
      <c r="O24" s="23">
        <v>2665328960</v>
      </c>
      <c r="Q24" s="23">
        <v>0</v>
      </c>
      <c r="R24" s="23"/>
      <c r="S24" s="23">
        <v>2665328960</v>
      </c>
    </row>
    <row r="25" spans="1:19" ht="20.25" customHeight="1">
      <c r="A25" s="21" t="s">
        <v>137</v>
      </c>
      <c r="C25" s="28" t="s">
        <v>194</v>
      </c>
      <c r="E25" s="28">
        <v>321160</v>
      </c>
      <c r="G25" s="23">
        <v>1920</v>
      </c>
      <c r="I25" s="23">
        <v>0</v>
      </c>
      <c r="K25" s="23">
        <v>0</v>
      </c>
      <c r="M25" s="23">
        <v>0</v>
      </c>
      <c r="O25" s="23">
        <v>616627200</v>
      </c>
      <c r="Q25" s="23">
        <v>48271321</v>
      </c>
      <c r="R25" s="23"/>
      <c r="S25" s="23">
        <v>568355879</v>
      </c>
    </row>
    <row r="26" spans="1:19" ht="20.25" customHeight="1">
      <c r="A26" s="21" t="s">
        <v>121</v>
      </c>
      <c r="C26" s="28" t="s">
        <v>195</v>
      </c>
      <c r="E26" s="28">
        <v>27800000</v>
      </c>
      <c r="G26" s="23">
        <v>250</v>
      </c>
      <c r="I26" s="23">
        <v>0</v>
      </c>
      <c r="K26" s="23">
        <v>0</v>
      </c>
      <c r="M26" s="23">
        <v>0</v>
      </c>
      <c r="O26" s="23">
        <v>6950000000</v>
      </c>
      <c r="Q26" s="23">
        <v>0</v>
      </c>
      <c r="R26" s="23"/>
      <c r="S26" s="23">
        <v>6950000000</v>
      </c>
    </row>
    <row r="27" spans="1:19" s="14" customFormat="1" ht="20.25" customHeight="1">
      <c r="A27" s="14" t="s">
        <v>186</v>
      </c>
      <c r="C27" s="14" t="s">
        <v>239</v>
      </c>
      <c r="E27" s="10">
        <v>625000</v>
      </c>
      <c r="G27" s="10">
        <v>3000</v>
      </c>
      <c r="I27" s="10">
        <v>1875000000</v>
      </c>
      <c r="K27" s="10">
        <v>105446025</v>
      </c>
      <c r="M27" s="10">
        <v>1769553975</v>
      </c>
      <c r="O27" s="10">
        <v>1875000000</v>
      </c>
      <c r="Q27" s="10">
        <v>105446025</v>
      </c>
      <c r="R27" s="10"/>
      <c r="S27" s="10">
        <v>1769553975</v>
      </c>
    </row>
    <row r="28" spans="1:19" s="11" customFormat="1" ht="19.5" thickBot="1">
      <c r="A28" s="3" t="s">
        <v>12</v>
      </c>
      <c r="E28" s="35"/>
      <c r="G28" s="35"/>
      <c r="I28" s="27">
        <f>SUM(I7:I27)</f>
        <v>84352935800</v>
      </c>
      <c r="K28" s="3">
        <f>SUM(K7:K27)</f>
        <v>6492939883</v>
      </c>
      <c r="M28" s="3">
        <f>SUM(M7:M27)</f>
        <v>77859995917</v>
      </c>
      <c r="O28" s="3">
        <f>SUM(O7:O27)</f>
        <v>172396173290</v>
      </c>
      <c r="Q28" s="3">
        <f>SUM(Q7:Q27)</f>
        <v>6923373968</v>
      </c>
      <c r="R28" s="21"/>
      <c r="S28" s="12">
        <f>SUM(S7:S27)</f>
        <v>165472799322</v>
      </c>
    </row>
    <row r="29" spans="1:19" ht="19.5" thickTop="1">
      <c r="I29" s="4"/>
      <c r="K29" s="4"/>
      <c r="M29" s="4"/>
      <c r="O29" s="4"/>
      <c r="Q29" s="4"/>
      <c r="R29" s="21"/>
    </row>
    <row r="30" spans="1:19">
      <c r="O30"/>
      <c r="Q30" s="26"/>
      <c r="R30" s="26"/>
    </row>
    <row r="31" spans="1:19">
      <c r="O31"/>
    </row>
    <row r="32" spans="1:19">
      <c r="O32"/>
    </row>
    <row r="33" spans="15:15">
      <c r="O33"/>
    </row>
    <row r="34" spans="15:15">
      <c r="O34"/>
    </row>
    <row r="35" spans="15:15">
      <c r="O35"/>
    </row>
    <row r="36" spans="15:15">
      <c r="O36"/>
    </row>
    <row r="37" spans="15:15">
      <c r="O37"/>
    </row>
    <row r="38" spans="15:15">
      <c r="O38"/>
    </row>
  </sheetData>
  <mergeCells count="7">
    <mergeCell ref="C5:G5"/>
    <mergeCell ref="I5:M5"/>
    <mergeCell ref="O5:S5"/>
    <mergeCell ref="A1:S1"/>
    <mergeCell ref="A2:S2"/>
    <mergeCell ref="A3:S3"/>
    <mergeCell ref="A4:S4"/>
  </mergeCells>
  <pageMargins left="0.27559055118110237" right="0.35433070866141736" top="0.23622047244094491" bottom="0.23622047244094491" header="0.31496062992125984" footer="0"/>
  <pageSetup paperSize="9" scale="76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9563C6-7298-4C98-BA23-54B5B2E0C00B}">
  <sheetPr>
    <tabColor rgb="FFFFFF00"/>
  </sheetPr>
  <dimension ref="A1:M32"/>
  <sheetViews>
    <sheetView rightToLeft="1" workbookViewId="0">
      <selection activeCell="I8" sqref="I8"/>
    </sheetView>
  </sheetViews>
  <sheetFormatPr defaultRowHeight="15"/>
  <cols>
    <col min="1" max="1" width="47.7109375" bestFit="1" customWidth="1"/>
    <col min="2" max="2" width="1.5703125" customWidth="1"/>
    <col min="3" max="3" width="15.7109375" bestFit="1" customWidth="1"/>
    <col min="4" max="4" width="1.5703125" customWidth="1"/>
    <col min="5" max="5" width="11.85546875" bestFit="1" customWidth="1"/>
    <col min="6" max="6" width="1.5703125" customWidth="1"/>
    <col min="7" max="7" width="15.7109375" bestFit="1" customWidth="1"/>
    <col min="8" max="8" width="1.5703125" customWidth="1"/>
    <col min="9" max="9" width="15.7109375" bestFit="1" customWidth="1"/>
    <col min="10" max="10" width="1.5703125" customWidth="1"/>
    <col min="11" max="11" width="11.85546875" bestFit="1" customWidth="1"/>
    <col min="12" max="12" width="1.5703125" customWidth="1"/>
    <col min="13" max="13" width="15.85546875" bestFit="1" customWidth="1"/>
  </cols>
  <sheetData>
    <row r="1" spans="1:13" ht="26.25">
      <c r="A1" s="98" t="s">
        <v>69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</row>
    <row r="2" spans="1:13" ht="26.25">
      <c r="A2" s="98" t="s">
        <v>38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</row>
    <row r="3" spans="1:13" ht="26.25">
      <c r="A3" s="98" t="s">
        <v>196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</row>
    <row r="4" spans="1:13" ht="18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 ht="21">
      <c r="A5" s="97" t="s">
        <v>184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L5" s="100"/>
      <c r="M5" s="100"/>
    </row>
    <row r="6" spans="1:13" ht="18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1:13" ht="21">
      <c r="A7" s="1"/>
      <c r="B7" s="1"/>
      <c r="C7" s="101" t="s">
        <v>220</v>
      </c>
      <c r="D7" s="101"/>
      <c r="E7" s="101"/>
      <c r="F7" s="101"/>
      <c r="G7" s="101"/>
      <c r="H7" s="101"/>
      <c r="I7" s="101" t="s">
        <v>221</v>
      </c>
      <c r="J7" s="101"/>
      <c r="K7" s="101"/>
      <c r="L7" s="101"/>
      <c r="M7" s="101"/>
    </row>
    <row r="8" spans="1:13" ht="21">
      <c r="A8" s="17" t="s">
        <v>39</v>
      </c>
      <c r="B8" s="1"/>
      <c r="C8" s="36" t="s">
        <v>44</v>
      </c>
      <c r="D8" s="1"/>
      <c r="E8" s="36" t="s">
        <v>43</v>
      </c>
      <c r="F8" s="1"/>
      <c r="G8" s="36" t="s">
        <v>45</v>
      </c>
      <c r="H8" s="1"/>
      <c r="I8" s="8" t="s">
        <v>44</v>
      </c>
      <c r="J8" s="1"/>
      <c r="K8" s="8" t="s">
        <v>43</v>
      </c>
      <c r="L8" s="1"/>
      <c r="M8" s="8" t="s">
        <v>45</v>
      </c>
    </row>
    <row r="9" spans="1:13" ht="18.75">
      <c r="A9" s="14" t="s">
        <v>209</v>
      </c>
      <c r="B9" s="14"/>
      <c r="C9" s="31">
        <v>222461</v>
      </c>
      <c r="D9" s="14"/>
      <c r="E9" s="31">
        <v>0</v>
      </c>
      <c r="F9" s="14"/>
      <c r="G9" s="31">
        <v>222461</v>
      </c>
      <c r="H9" s="14"/>
      <c r="I9" s="31">
        <v>1916036</v>
      </c>
      <c r="J9" s="14"/>
      <c r="K9" s="31">
        <v>0</v>
      </c>
      <c r="L9" s="14"/>
      <c r="M9" s="31">
        <v>1916036</v>
      </c>
    </row>
    <row r="10" spans="1:13" ht="18.75">
      <c r="A10" s="14" t="s">
        <v>231</v>
      </c>
      <c r="B10" s="14"/>
      <c r="C10" s="31">
        <v>764863</v>
      </c>
      <c r="D10" s="14"/>
      <c r="E10" s="31">
        <v>0</v>
      </c>
      <c r="F10" s="14"/>
      <c r="G10" s="31">
        <v>764863</v>
      </c>
      <c r="H10" s="14"/>
      <c r="I10" s="31">
        <v>3703129</v>
      </c>
      <c r="J10" s="14"/>
      <c r="K10" s="31">
        <v>0</v>
      </c>
      <c r="L10" s="14"/>
      <c r="M10" s="31">
        <v>3703129</v>
      </c>
    </row>
    <row r="11" spans="1:13" ht="18.75">
      <c r="A11" s="14" t="s">
        <v>211</v>
      </c>
      <c r="B11" s="14"/>
      <c r="C11" s="31">
        <v>74104</v>
      </c>
      <c r="D11" s="14"/>
      <c r="E11" s="31">
        <v>0</v>
      </c>
      <c r="F11" s="14"/>
      <c r="G11" s="31">
        <v>74104</v>
      </c>
      <c r="H11" s="14"/>
      <c r="I11" s="31">
        <v>360496</v>
      </c>
      <c r="J11" s="14"/>
      <c r="K11" s="31">
        <v>0</v>
      </c>
      <c r="L11" s="14"/>
      <c r="M11" s="31">
        <v>360496</v>
      </c>
    </row>
    <row r="12" spans="1:13" ht="18.75">
      <c r="A12" s="14" t="s">
        <v>233</v>
      </c>
      <c r="B12" s="14"/>
      <c r="C12" s="31">
        <v>2559768</v>
      </c>
      <c r="D12" s="14"/>
      <c r="E12" s="31">
        <v>0</v>
      </c>
      <c r="F12" s="14"/>
      <c r="G12" s="31">
        <v>2559768</v>
      </c>
      <c r="H12" s="14"/>
      <c r="I12" s="31">
        <v>12369770</v>
      </c>
      <c r="J12" s="14"/>
      <c r="K12" s="31">
        <v>0</v>
      </c>
      <c r="L12" s="14"/>
      <c r="M12" s="31">
        <v>12369770</v>
      </c>
    </row>
    <row r="13" spans="1:13" ht="18.75">
      <c r="A13" s="14" t="s">
        <v>213</v>
      </c>
      <c r="B13" s="14"/>
      <c r="C13" s="31">
        <v>267634</v>
      </c>
      <c r="D13" s="14"/>
      <c r="E13" s="31">
        <v>0</v>
      </c>
      <c r="F13" s="14"/>
      <c r="G13" s="31">
        <v>267634</v>
      </c>
      <c r="H13" s="14"/>
      <c r="I13" s="31">
        <v>6291559</v>
      </c>
      <c r="J13" s="14"/>
      <c r="K13" s="31">
        <v>0</v>
      </c>
      <c r="L13" s="14"/>
      <c r="M13" s="31">
        <v>6291559</v>
      </c>
    </row>
    <row r="14" spans="1:13" ht="18.75">
      <c r="A14" s="14" t="s">
        <v>234</v>
      </c>
      <c r="B14" s="14"/>
      <c r="C14" s="31">
        <v>9147541</v>
      </c>
      <c r="D14" s="14"/>
      <c r="E14" s="31">
        <v>0</v>
      </c>
      <c r="F14" s="14"/>
      <c r="G14" s="31">
        <v>9147541</v>
      </c>
      <c r="H14" s="14"/>
      <c r="I14" s="31">
        <v>4152377298</v>
      </c>
      <c r="J14" s="14"/>
      <c r="K14" s="31">
        <v>0</v>
      </c>
      <c r="L14" s="14"/>
      <c r="M14" s="31">
        <v>4152377298</v>
      </c>
    </row>
    <row r="15" spans="1:13" ht="18.75">
      <c r="A15" s="14" t="s">
        <v>235</v>
      </c>
      <c r="B15" s="14"/>
      <c r="C15" s="31">
        <v>113948</v>
      </c>
      <c r="D15" s="14"/>
      <c r="E15" s="31">
        <v>0</v>
      </c>
      <c r="F15" s="14"/>
      <c r="G15" s="31">
        <v>113948</v>
      </c>
      <c r="H15" s="14"/>
      <c r="I15" s="31">
        <v>564177</v>
      </c>
      <c r="J15" s="14"/>
      <c r="K15" s="31">
        <v>0</v>
      </c>
      <c r="L15" s="14"/>
      <c r="M15" s="31">
        <v>564177</v>
      </c>
    </row>
    <row r="16" spans="1:13" ht="18.75">
      <c r="A16" s="14" t="s">
        <v>215</v>
      </c>
      <c r="B16" s="14"/>
      <c r="C16" s="31">
        <v>36919</v>
      </c>
      <c r="D16" s="14"/>
      <c r="E16" s="31">
        <v>0</v>
      </c>
      <c r="F16" s="14"/>
      <c r="G16" s="31">
        <v>36919</v>
      </c>
      <c r="H16" s="14"/>
      <c r="I16" s="31">
        <v>569999</v>
      </c>
      <c r="J16" s="14"/>
      <c r="K16" s="31">
        <v>0</v>
      </c>
      <c r="L16" s="14"/>
      <c r="M16" s="31">
        <v>569999</v>
      </c>
    </row>
    <row r="17" spans="1:13" ht="18.75">
      <c r="A17" s="14" t="s">
        <v>216</v>
      </c>
      <c r="B17" s="14"/>
      <c r="C17" s="31">
        <v>837278249</v>
      </c>
      <c r="D17" s="14"/>
      <c r="E17" s="31">
        <v>-8935615</v>
      </c>
      <c r="F17" s="14"/>
      <c r="G17" s="31">
        <v>846213864</v>
      </c>
      <c r="H17" s="14"/>
      <c r="I17" s="31">
        <v>8590684934</v>
      </c>
      <c r="J17" s="14"/>
      <c r="K17" s="31">
        <v>0</v>
      </c>
      <c r="L17" s="14"/>
      <c r="M17" s="31">
        <v>8590684934</v>
      </c>
    </row>
    <row r="18" spans="1:13" ht="18.75">
      <c r="A18" s="14" t="s">
        <v>217</v>
      </c>
      <c r="B18" s="14"/>
      <c r="C18" s="31">
        <v>675372764</v>
      </c>
      <c r="D18" s="14"/>
      <c r="E18" s="31">
        <v>-34510</v>
      </c>
      <c r="F18" s="14"/>
      <c r="G18" s="31">
        <v>675407274</v>
      </c>
      <c r="H18" s="14"/>
      <c r="I18" s="31">
        <v>7293809540</v>
      </c>
      <c r="J18" s="14"/>
      <c r="K18" s="31">
        <v>3354659</v>
      </c>
      <c r="L18" s="14"/>
      <c r="M18" s="31">
        <v>7290454881</v>
      </c>
    </row>
    <row r="19" spans="1:13" ht="18.75">
      <c r="A19" s="14" t="s">
        <v>217</v>
      </c>
      <c r="B19" s="14"/>
      <c r="C19" s="31">
        <v>0</v>
      </c>
      <c r="D19" s="14"/>
      <c r="E19" s="31">
        <v>0</v>
      </c>
      <c r="F19" s="14"/>
      <c r="G19" s="31">
        <v>0</v>
      </c>
      <c r="H19" s="14"/>
      <c r="I19" s="31">
        <v>161408225</v>
      </c>
      <c r="J19" s="14"/>
      <c r="K19" s="31">
        <v>62039</v>
      </c>
      <c r="L19" s="14"/>
      <c r="M19" s="31">
        <v>161346186</v>
      </c>
    </row>
    <row r="20" spans="1:13" ht="18.75">
      <c r="A20" s="14" t="s">
        <v>217</v>
      </c>
      <c r="B20" s="14"/>
      <c r="C20" s="31">
        <v>3074095891</v>
      </c>
      <c r="D20" s="14"/>
      <c r="E20" s="31">
        <v>0</v>
      </c>
      <c r="F20" s="14"/>
      <c r="G20" s="31">
        <v>3074095891</v>
      </c>
      <c r="H20" s="14"/>
      <c r="I20" s="31">
        <v>14809201778</v>
      </c>
      <c r="J20" s="14"/>
      <c r="K20" s="31">
        <v>15952256</v>
      </c>
      <c r="L20" s="14"/>
      <c r="M20" s="31">
        <v>14793249522</v>
      </c>
    </row>
    <row r="21" spans="1:13" ht="18.75">
      <c r="A21" s="14" t="s">
        <v>217</v>
      </c>
      <c r="B21" s="14"/>
      <c r="C21" s="31">
        <v>3761714468</v>
      </c>
      <c r="D21" s="14"/>
      <c r="E21" s="31">
        <v>-441889</v>
      </c>
      <c r="F21" s="14"/>
      <c r="G21" s="31">
        <v>3762156357</v>
      </c>
      <c r="H21" s="14"/>
      <c r="I21" s="31">
        <v>18612950539</v>
      </c>
      <c r="J21" s="14"/>
      <c r="K21" s="31">
        <v>9375504</v>
      </c>
      <c r="L21" s="14"/>
      <c r="M21" s="31">
        <v>18603575035</v>
      </c>
    </row>
    <row r="22" spans="1:13" ht="18.75">
      <c r="A22" s="14" t="s">
        <v>217</v>
      </c>
      <c r="B22" s="14"/>
      <c r="C22" s="31">
        <v>840821918</v>
      </c>
      <c r="D22" s="14"/>
      <c r="E22" s="31">
        <v>-22687</v>
      </c>
      <c r="F22" s="14"/>
      <c r="G22" s="31">
        <v>840844605</v>
      </c>
      <c r="H22" s="14"/>
      <c r="I22" s="31">
        <v>1165412078</v>
      </c>
      <c r="J22" s="14"/>
      <c r="K22" s="31">
        <v>4954886</v>
      </c>
      <c r="L22" s="14"/>
      <c r="M22" s="31">
        <v>1160457192</v>
      </c>
    </row>
    <row r="23" spans="1:13" ht="18.75">
      <c r="A23" s="14" t="s">
        <v>216</v>
      </c>
      <c r="B23" s="14"/>
      <c r="C23" s="31">
        <v>1514754090</v>
      </c>
      <c r="D23" s="14"/>
      <c r="E23" s="31">
        <v>14916418</v>
      </c>
      <c r="F23" s="14"/>
      <c r="G23" s="31">
        <v>1499837672</v>
      </c>
      <c r="H23" s="14"/>
      <c r="I23" s="31">
        <v>1514754090</v>
      </c>
      <c r="J23" s="14"/>
      <c r="K23" s="31">
        <v>14916418</v>
      </c>
      <c r="L23" s="14"/>
      <c r="M23" s="31">
        <v>1499837672</v>
      </c>
    </row>
    <row r="24" spans="1:13" ht="18.75">
      <c r="A24" s="14" t="s">
        <v>217</v>
      </c>
      <c r="B24" s="14"/>
      <c r="C24" s="31">
        <v>501639336</v>
      </c>
      <c r="D24" s="14"/>
      <c r="E24" s="31">
        <v>5288979</v>
      </c>
      <c r="F24" s="14"/>
      <c r="G24" s="31">
        <v>496350357</v>
      </c>
      <c r="H24" s="14"/>
      <c r="I24" s="31">
        <v>501639336</v>
      </c>
      <c r="J24" s="14"/>
      <c r="K24" s="31">
        <v>5288979</v>
      </c>
      <c r="L24" s="14"/>
      <c r="M24" s="31">
        <v>496350357</v>
      </c>
    </row>
    <row r="25" spans="1:13" ht="18.75">
      <c r="A25" s="14" t="s">
        <v>217</v>
      </c>
      <c r="B25" s="14"/>
      <c r="C25" s="31">
        <v>247131144</v>
      </c>
      <c r="D25" s="14"/>
      <c r="E25" s="31">
        <v>4377524</v>
      </c>
      <c r="F25" s="14"/>
      <c r="G25" s="31">
        <v>242753620</v>
      </c>
      <c r="H25" s="14"/>
      <c r="I25" s="31">
        <v>247131144</v>
      </c>
      <c r="J25" s="14"/>
      <c r="K25" s="31">
        <v>4377524</v>
      </c>
      <c r="L25" s="14"/>
      <c r="M25" s="31">
        <v>242753620</v>
      </c>
    </row>
    <row r="26" spans="1:13" ht="19.5" thickBot="1">
      <c r="A26" s="3" t="s">
        <v>12</v>
      </c>
      <c r="B26" s="1"/>
      <c r="C26" s="32">
        <f>SUM(C9:C25)</f>
        <v>11465995098</v>
      </c>
      <c r="D26" s="1"/>
      <c r="E26" s="32">
        <f>SUM(E9:E25)</f>
        <v>15148220</v>
      </c>
      <c r="F26" s="1"/>
      <c r="G26" s="32">
        <f>SUM(G9:G25)</f>
        <v>11450846878</v>
      </c>
      <c r="H26" s="1"/>
      <c r="I26" s="32">
        <f>SUM(I9:I25)</f>
        <v>57075144128</v>
      </c>
      <c r="J26" s="1"/>
      <c r="K26" s="32">
        <f>SUM(K9:K25)</f>
        <v>58282265</v>
      </c>
      <c r="L26" s="1"/>
      <c r="M26" s="32">
        <f>SUM(M9:M25)</f>
        <v>57016861863</v>
      </c>
    </row>
    <row r="27" spans="1:13" ht="19.5" thickTop="1">
      <c r="A27" s="1"/>
      <c r="B27" s="1"/>
      <c r="C27" s="4"/>
      <c r="D27" s="1"/>
      <c r="E27" s="4"/>
      <c r="F27" s="1"/>
      <c r="G27" s="4"/>
      <c r="H27" s="1"/>
      <c r="I27" s="4"/>
      <c r="J27" s="1"/>
      <c r="K27" s="4"/>
      <c r="L27" s="1"/>
      <c r="M27" s="4"/>
    </row>
    <row r="28" spans="1:13" ht="18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8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8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8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8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</sheetData>
  <mergeCells count="6">
    <mergeCell ref="A1:M1"/>
    <mergeCell ref="A2:M2"/>
    <mergeCell ref="A3:M3"/>
    <mergeCell ref="A5:M5"/>
    <mergeCell ref="C7:H7"/>
    <mergeCell ref="I7:M7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FF00"/>
    <pageSetUpPr fitToPage="1"/>
  </sheetPr>
  <dimension ref="A1:R56"/>
  <sheetViews>
    <sheetView rightToLeft="1" topLeftCell="A37" zoomScaleNormal="100" zoomScalePageLayoutView="85" workbookViewId="0">
      <selection activeCell="O57" sqref="O57"/>
    </sheetView>
  </sheetViews>
  <sheetFormatPr defaultRowHeight="18"/>
  <cols>
    <col min="1" max="1" width="29.85546875" style="1" bestFit="1" customWidth="1"/>
    <col min="2" max="2" width="1.42578125" style="1" customWidth="1"/>
    <col min="3" max="3" width="12.85546875" style="1" bestFit="1" customWidth="1"/>
    <col min="4" max="4" width="1.42578125" style="1" customWidth="1"/>
    <col min="5" max="5" width="17.28515625" style="1" bestFit="1" customWidth="1"/>
    <col min="6" max="6" width="1.42578125" style="1" customWidth="1"/>
    <col min="7" max="7" width="17.7109375" style="1" customWidth="1"/>
    <col min="8" max="8" width="1.42578125" style="1" customWidth="1"/>
    <col min="9" max="9" width="19.85546875" style="1" bestFit="1" customWidth="1"/>
    <col min="10" max="10" width="1.42578125" style="1" customWidth="1"/>
    <col min="11" max="11" width="13.42578125" style="1" bestFit="1" customWidth="1"/>
    <col min="12" max="12" width="1.42578125" style="1" customWidth="1"/>
    <col min="13" max="13" width="20.28515625" style="1" customWidth="1"/>
    <col min="14" max="14" width="1.42578125" style="1" customWidth="1"/>
    <col min="15" max="15" width="19" style="1" bestFit="1" customWidth="1"/>
    <col min="16" max="16" width="1.42578125" style="1" customWidth="1"/>
    <col min="17" max="17" width="19.85546875" style="1" bestFit="1" customWidth="1"/>
    <col min="18" max="18" width="13.28515625" style="1" bestFit="1" customWidth="1"/>
    <col min="19" max="16384" width="9.140625" style="1"/>
  </cols>
  <sheetData>
    <row r="1" spans="1:17" ht="21">
      <c r="A1" s="90" t="s">
        <v>46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</row>
    <row r="2" spans="1:17" ht="21">
      <c r="C2" s="91" t="s">
        <v>220</v>
      </c>
      <c r="D2" s="92"/>
      <c r="E2" s="92"/>
      <c r="F2" s="92"/>
      <c r="G2" s="92"/>
      <c r="H2" s="92"/>
      <c r="I2" s="92"/>
      <c r="K2" s="91" t="s">
        <v>221</v>
      </c>
      <c r="L2" s="92"/>
      <c r="M2" s="92"/>
      <c r="N2" s="92"/>
      <c r="O2" s="92"/>
      <c r="P2" s="92"/>
      <c r="Q2" s="92"/>
    </row>
    <row r="3" spans="1:17" ht="24" customHeight="1">
      <c r="A3" s="9" t="s">
        <v>39</v>
      </c>
      <c r="C3" s="8" t="s">
        <v>4</v>
      </c>
      <c r="E3" s="8" t="s">
        <v>6</v>
      </c>
      <c r="G3" s="8" t="s">
        <v>47</v>
      </c>
      <c r="I3" s="16" t="s">
        <v>99</v>
      </c>
      <c r="K3" s="8" t="s">
        <v>4</v>
      </c>
      <c r="M3" s="8" t="s">
        <v>6</v>
      </c>
      <c r="O3" s="8" t="s">
        <v>47</v>
      </c>
      <c r="Q3" s="16" t="s">
        <v>99</v>
      </c>
    </row>
    <row r="4" spans="1:17" s="14" customFormat="1" ht="18.75">
      <c r="A4" s="14" t="s">
        <v>139</v>
      </c>
      <c r="C4" s="31">
        <v>6271269</v>
      </c>
      <c r="E4" s="31">
        <v>39248688695</v>
      </c>
      <c r="G4" s="31">
        <v>39248688695</v>
      </c>
      <c r="I4" s="31">
        <v>0</v>
      </c>
      <c r="K4" s="31">
        <v>6271269</v>
      </c>
      <c r="M4" s="31">
        <v>39248688695</v>
      </c>
      <c r="O4" s="31">
        <v>39248688695</v>
      </c>
      <c r="Q4" s="31">
        <v>0</v>
      </c>
    </row>
    <row r="5" spans="1:17" s="14" customFormat="1" ht="18.75">
      <c r="A5" s="14" t="s">
        <v>96</v>
      </c>
      <c r="C5" s="31">
        <v>23616300</v>
      </c>
      <c r="E5" s="31">
        <v>82740674618</v>
      </c>
      <c r="G5" s="31">
        <v>72375839045</v>
      </c>
      <c r="I5" s="31">
        <v>10364835573</v>
      </c>
      <c r="K5" s="31">
        <v>45299386</v>
      </c>
      <c r="M5" s="31">
        <v>156857688352</v>
      </c>
      <c r="O5" s="31">
        <v>138827041890</v>
      </c>
      <c r="Q5" s="31">
        <v>18030646462</v>
      </c>
    </row>
    <row r="6" spans="1:17" s="14" customFormat="1" ht="18.75">
      <c r="A6" s="14" t="s">
        <v>64</v>
      </c>
      <c r="C6" s="31">
        <v>629412</v>
      </c>
      <c r="E6" s="31">
        <v>23827751704</v>
      </c>
      <c r="G6" s="31">
        <v>30157149220</v>
      </c>
      <c r="I6" s="31">
        <v>-6329397516</v>
      </c>
      <c r="K6" s="31">
        <v>629412</v>
      </c>
      <c r="M6" s="31">
        <v>23827751704</v>
      </c>
      <c r="O6" s="31">
        <v>30157149220</v>
      </c>
      <c r="Q6" s="31">
        <v>-6329397516</v>
      </c>
    </row>
    <row r="7" spans="1:17" s="14" customFormat="1" ht="18.75">
      <c r="A7" s="14" t="s">
        <v>116</v>
      </c>
      <c r="C7" s="31">
        <v>3605600</v>
      </c>
      <c r="E7" s="31">
        <v>13866873099</v>
      </c>
      <c r="G7" s="31">
        <v>18064099270</v>
      </c>
      <c r="I7" s="31">
        <v>-4197226171</v>
      </c>
      <c r="K7" s="31">
        <v>11072038</v>
      </c>
      <c r="M7" s="31">
        <v>45863211682</v>
      </c>
      <c r="O7" s="31">
        <v>55471043244</v>
      </c>
      <c r="Q7" s="31">
        <v>-9607831562</v>
      </c>
    </row>
    <row r="8" spans="1:17" s="14" customFormat="1" ht="18.75">
      <c r="A8" s="14" t="s">
        <v>112</v>
      </c>
      <c r="C8" s="31">
        <v>17578582</v>
      </c>
      <c r="E8" s="31">
        <v>27446633481</v>
      </c>
      <c r="G8" s="31">
        <v>40869719716</v>
      </c>
      <c r="I8" s="31">
        <v>-13423086235</v>
      </c>
      <c r="K8" s="31">
        <v>21941010</v>
      </c>
      <c r="M8" s="31">
        <v>34965987034</v>
      </c>
      <c r="O8" s="31">
        <v>51012244872</v>
      </c>
      <c r="Q8" s="31">
        <v>-16046257838</v>
      </c>
    </row>
    <row r="9" spans="1:17" s="14" customFormat="1" ht="18.75">
      <c r="A9" s="14" t="s">
        <v>67</v>
      </c>
      <c r="C9" s="31">
        <v>7750000</v>
      </c>
      <c r="E9" s="31">
        <v>77735814331</v>
      </c>
      <c r="G9" s="31">
        <v>93062960602</v>
      </c>
      <c r="I9" s="31">
        <v>-15327146271</v>
      </c>
      <c r="K9" s="31">
        <v>7750000</v>
      </c>
      <c r="M9" s="31">
        <v>77735814331</v>
      </c>
      <c r="O9" s="31">
        <v>93062960602</v>
      </c>
      <c r="Q9" s="31">
        <v>-15327146271</v>
      </c>
    </row>
    <row r="10" spans="1:17" s="14" customFormat="1" ht="18.75">
      <c r="A10" s="14" t="s">
        <v>84</v>
      </c>
      <c r="C10" s="31">
        <v>5000000</v>
      </c>
      <c r="E10" s="31">
        <v>77287387625</v>
      </c>
      <c r="G10" s="31">
        <v>87526102641</v>
      </c>
      <c r="I10" s="31">
        <v>-10238715016</v>
      </c>
      <c r="K10" s="31">
        <v>6900000</v>
      </c>
      <c r="M10" s="31">
        <v>110098871342</v>
      </c>
      <c r="O10" s="31">
        <v>120786021450</v>
      </c>
      <c r="Q10" s="31">
        <v>-10687150108</v>
      </c>
    </row>
    <row r="11" spans="1:17" s="14" customFormat="1" ht="18.75">
      <c r="A11" s="14" t="s">
        <v>95</v>
      </c>
      <c r="C11" s="31">
        <v>0</v>
      </c>
      <c r="E11" s="31">
        <v>0</v>
      </c>
      <c r="G11" s="31">
        <v>0</v>
      </c>
      <c r="I11" s="31">
        <v>0</v>
      </c>
      <c r="K11" s="31">
        <v>20000</v>
      </c>
      <c r="M11" s="31">
        <v>231216053</v>
      </c>
      <c r="O11" s="31">
        <v>216702909</v>
      </c>
      <c r="Q11" s="31">
        <v>14513144</v>
      </c>
    </row>
    <row r="12" spans="1:17" s="14" customFormat="1" ht="18.75">
      <c r="A12" s="14" t="s">
        <v>94</v>
      </c>
      <c r="C12" s="31">
        <v>0</v>
      </c>
      <c r="E12" s="31">
        <v>0</v>
      </c>
      <c r="G12" s="31">
        <v>0</v>
      </c>
      <c r="I12" s="31">
        <v>0</v>
      </c>
      <c r="K12" s="31">
        <v>9277134</v>
      </c>
      <c r="M12" s="31">
        <v>39168641445</v>
      </c>
      <c r="O12" s="31">
        <v>39423772350</v>
      </c>
      <c r="Q12" s="31">
        <v>-255130905</v>
      </c>
    </row>
    <row r="13" spans="1:17" s="14" customFormat="1" ht="18.75">
      <c r="A13" s="14" t="s">
        <v>75</v>
      </c>
      <c r="C13" s="31">
        <v>0</v>
      </c>
      <c r="E13" s="31">
        <v>0</v>
      </c>
      <c r="G13" s="31">
        <v>0</v>
      </c>
      <c r="I13" s="31">
        <v>0</v>
      </c>
      <c r="K13" s="31">
        <v>20622683</v>
      </c>
      <c r="M13" s="31">
        <v>36603379530</v>
      </c>
      <c r="O13" s="31">
        <v>39927802169</v>
      </c>
      <c r="Q13" s="31">
        <v>-3324422638</v>
      </c>
    </row>
    <row r="14" spans="1:17" s="14" customFormat="1" ht="18.75">
      <c r="A14" s="14" t="s">
        <v>62</v>
      </c>
      <c r="C14" s="31">
        <v>0</v>
      </c>
      <c r="E14" s="31">
        <v>0</v>
      </c>
      <c r="G14" s="31">
        <v>0</v>
      </c>
      <c r="I14" s="31">
        <v>0</v>
      </c>
      <c r="K14" s="31">
        <v>58387704</v>
      </c>
      <c r="M14" s="31">
        <v>100943270135</v>
      </c>
      <c r="O14" s="31">
        <v>110450685526</v>
      </c>
      <c r="Q14" s="31">
        <v>-9507415391</v>
      </c>
    </row>
    <row r="15" spans="1:17" s="14" customFormat="1" ht="18.75">
      <c r="A15" s="14" t="s">
        <v>130</v>
      </c>
      <c r="C15" s="31">
        <v>0</v>
      </c>
      <c r="E15" s="31">
        <v>0</v>
      </c>
      <c r="G15" s="31">
        <v>0</v>
      </c>
      <c r="I15" s="31">
        <v>0</v>
      </c>
      <c r="K15" s="31">
        <v>3444000</v>
      </c>
      <c r="M15" s="31">
        <v>5065245731</v>
      </c>
      <c r="O15" s="31">
        <v>5032557054</v>
      </c>
      <c r="Q15" s="31">
        <v>32688677</v>
      </c>
    </row>
    <row r="16" spans="1:17" s="14" customFormat="1" ht="18.75">
      <c r="A16" s="14" t="s">
        <v>135</v>
      </c>
      <c r="C16" s="31">
        <v>0</v>
      </c>
      <c r="E16" s="31">
        <v>0</v>
      </c>
      <c r="G16" s="31">
        <v>0</v>
      </c>
      <c r="I16" s="31">
        <v>0</v>
      </c>
      <c r="K16" s="31">
        <v>3424800</v>
      </c>
      <c r="M16" s="31">
        <v>30309300076</v>
      </c>
      <c r="O16" s="31">
        <v>28872635264</v>
      </c>
      <c r="Q16" s="31">
        <v>1436664812</v>
      </c>
    </row>
    <row r="17" spans="1:17" s="14" customFormat="1" ht="18.75">
      <c r="A17" s="14" t="s">
        <v>131</v>
      </c>
      <c r="C17" s="31">
        <v>0</v>
      </c>
      <c r="E17" s="31">
        <v>0</v>
      </c>
      <c r="G17" s="31">
        <v>0</v>
      </c>
      <c r="I17" s="31">
        <v>0</v>
      </c>
      <c r="K17" s="31">
        <v>2720000</v>
      </c>
      <c r="M17" s="31">
        <v>33262442003</v>
      </c>
      <c r="O17" s="31">
        <v>29336403600</v>
      </c>
      <c r="Q17" s="31">
        <v>3926038403</v>
      </c>
    </row>
    <row r="18" spans="1:17" s="14" customFormat="1" ht="18.75">
      <c r="A18" s="14" t="s">
        <v>129</v>
      </c>
      <c r="C18" s="31">
        <v>0</v>
      </c>
      <c r="E18" s="31">
        <v>0</v>
      </c>
      <c r="G18" s="31">
        <v>0</v>
      </c>
      <c r="I18" s="31">
        <v>0</v>
      </c>
      <c r="K18" s="31">
        <v>8400000</v>
      </c>
      <c r="M18" s="31">
        <v>63814800000</v>
      </c>
      <c r="O18" s="31">
        <v>56947136400</v>
      </c>
      <c r="Q18" s="31">
        <v>6867663600</v>
      </c>
    </row>
    <row r="19" spans="1:17" s="14" customFormat="1" ht="18.75">
      <c r="A19" s="14" t="s">
        <v>124</v>
      </c>
      <c r="C19" s="31">
        <v>0</v>
      </c>
      <c r="E19" s="31">
        <v>0</v>
      </c>
      <c r="G19" s="31">
        <v>0</v>
      </c>
      <c r="I19" s="31">
        <v>0</v>
      </c>
      <c r="K19" s="31">
        <v>24600000</v>
      </c>
      <c r="M19" s="31">
        <v>67402942064</v>
      </c>
      <c r="O19" s="31">
        <v>61647601259</v>
      </c>
      <c r="Q19" s="31">
        <v>5755340805</v>
      </c>
    </row>
    <row r="20" spans="1:17" s="14" customFormat="1" ht="18.75">
      <c r="A20" s="14" t="s">
        <v>109</v>
      </c>
      <c r="C20" s="31">
        <v>0</v>
      </c>
      <c r="E20" s="31">
        <v>0</v>
      </c>
      <c r="G20" s="31">
        <v>0</v>
      </c>
      <c r="I20" s="31">
        <v>0</v>
      </c>
      <c r="K20" s="31">
        <v>514121</v>
      </c>
      <c r="M20" s="31">
        <v>32893164862</v>
      </c>
      <c r="O20" s="31">
        <v>31302546278</v>
      </c>
      <c r="Q20" s="31">
        <v>1590618584</v>
      </c>
    </row>
    <row r="21" spans="1:17" s="14" customFormat="1" ht="18.75">
      <c r="A21" s="14" t="s">
        <v>90</v>
      </c>
      <c r="C21" s="31">
        <v>0</v>
      </c>
      <c r="E21" s="31">
        <v>0</v>
      </c>
      <c r="G21" s="31">
        <v>0</v>
      </c>
      <c r="I21" s="31">
        <v>0</v>
      </c>
      <c r="K21" s="31">
        <v>1</v>
      </c>
      <c r="M21" s="31">
        <v>1</v>
      </c>
      <c r="O21" s="31">
        <v>5218</v>
      </c>
      <c r="Q21" s="31">
        <v>-5217</v>
      </c>
    </row>
    <row r="22" spans="1:17" s="14" customFormat="1" ht="18.75">
      <c r="A22" s="14" t="s">
        <v>108</v>
      </c>
      <c r="C22" s="31">
        <v>0</v>
      </c>
      <c r="E22" s="31">
        <v>0</v>
      </c>
      <c r="G22" s="31">
        <v>0</v>
      </c>
      <c r="I22" s="31">
        <v>0</v>
      </c>
      <c r="K22" s="31">
        <v>1</v>
      </c>
      <c r="M22" s="31">
        <v>1</v>
      </c>
      <c r="O22" s="31">
        <v>2605</v>
      </c>
      <c r="Q22" s="31">
        <v>-2604</v>
      </c>
    </row>
    <row r="23" spans="1:17" s="14" customFormat="1" ht="18.75">
      <c r="A23" s="14" t="s">
        <v>65</v>
      </c>
      <c r="C23" s="31">
        <v>0</v>
      </c>
      <c r="E23" s="31">
        <v>0</v>
      </c>
      <c r="G23" s="31">
        <v>0</v>
      </c>
      <c r="I23" s="31">
        <v>0</v>
      </c>
      <c r="K23" s="31">
        <v>1</v>
      </c>
      <c r="M23" s="31">
        <v>1</v>
      </c>
      <c r="O23" s="31">
        <v>10537</v>
      </c>
      <c r="Q23" s="31">
        <v>-10536</v>
      </c>
    </row>
    <row r="24" spans="1:17" s="14" customFormat="1" ht="18.75">
      <c r="A24" s="14" t="s">
        <v>77</v>
      </c>
      <c r="C24" s="31">
        <v>0</v>
      </c>
      <c r="E24" s="31">
        <v>0</v>
      </c>
      <c r="G24" s="31">
        <v>0</v>
      </c>
      <c r="I24" s="31">
        <v>0</v>
      </c>
      <c r="K24" s="31">
        <v>5054933</v>
      </c>
      <c r="M24" s="31">
        <v>116922873142</v>
      </c>
      <c r="O24" s="31">
        <v>118335362300</v>
      </c>
      <c r="Q24" s="31">
        <v>-1412489158</v>
      </c>
    </row>
    <row r="25" spans="1:17" s="14" customFormat="1" ht="18.75">
      <c r="A25" s="14" t="s">
        <v>134</v>
      </c>
      <c r="C25" s="31">
        <v>0</v>
      </c>
      <c r="E25" s="31">
        <v>0</v>
      </c>
      <c r="G25" s="31">
        <v>0</v>
      </c>
      <c r="I25" s="31">
        <v>0</v>
      </c>
      <c r="K25" s="31">
        <v>1</v>
      </c>
      <c r="M25" s="31">
        <v>1</v>
      </c>
      <c r="O25" s="31">
        <v>6740</v>
      </c>
      <c r="Q25" s="31">
        <v>-6739</v>
      </c>
    </row>
    <row r="26" spans="1:17" s="14" customFormat="1" ht="18.75">
      <c r="A26" s="14" t="s">
        <v>110</v>
      </c>
      <c r="C26" s="31">
        <v>0</v>
      </c>
      <c r="E26" s="31">
        <v>0</v>
      </c>
      <c r="G26" s="31">
        <v>0</v>
      </c>
      <c r="I26" s="31">
        <v>0</v>
      </c>
      <c r="K26" s="31">
        <v>300000</v>
      </c>
      <c r="M26" s="31">
        <v>1702807662</v>
      </c>
      <c r="O26" s="31">
        <v>1401312290</v>
      </c>
      <c r="Q26" s="31">
        <v>301495372</v>
      </c>
    </row>
    <row r="27" spans="1:17" s="14" customFormat="1" ht="18.75">
      <c r="A27" s="14" t="s">
        <v>74</v>
      </c>
      <c r="C27" s="31">
        <v>0</v>
      </c>
      <c r="E27" s="31">
        <v>0</v>
      </c>
      <c r="G27" s="31">
        <v>0</v>
      </c>
      <c r="I27" s="31">
        <v>0</v>
      </c>
      <c r="K27" s="31">
        <v>149349</v>
      </c>
      <c r="M27" s="31">
        <v>3277655079</v>
      </c>
      <c r="O27" s="31">
        <v>3968345686</v>
      </c>
      <c r="Q27" s="31">
        <v>-690690607</v>
      </c>
    </row>
    <row r="28" spans="1:17" s="14" customFormat="1" ht="18.75">
      <c r="A28" s="14" t="s">
        <v>82</v>
      </c>
      <c r="C28" s="31">
        <v>0</v>
      </c>
      <c r="E28" s="31">
        <v>0</v>
      </c>
      <c r="G28" s="31">
        <v>0</v>
      </c>
      <c r="I28" s="31">
        <v>0</v>
      </c>
      <c r="K28" s="31">
        <v>9407665</v>
      </c>
      <c r="M28" s="31">
        <v>43081396851</v>
      </c>
      <c r="O28" s="31">
        <v>25248977365</v>
      </c>
      <c r="Q28" s="31">
        <v>17832419486</v>
      </c>
    </row>
    <row r="29" spans="1:17" s="14" customFormat="1" ht="18.75">
      <c r="A29" s="14" t="s">
        <v>97</v>
      </c>
      <c r="C29" s="31">
        <v>0</v>
      </c>
      <c r="E29" s="31">
        <v>0</v>
      </c>
      <c r="G29" s="31">
        <v>0</v>
      </c>
      <c r="I29" s="31">
        <v>0</v>
      </c>
      <c r="K29" s="31">
        <v>5516023</v>
      </c>
      <c r="M29" s="31">
        <v>16231573386</v>
      </c>
      <c r="O29" s="31">
        <v>17299504272</v>
      </c>
      <c r="Q29" s="31">
        <v>-1067930886</v>
      </c>
    </row>
    <row r="30" spans="1:17" s="14" customFormat="1" ht="18.75">
      <c r="A30" s="14" t="s">
        <v>101</v>
      </c>
      <c r="C30" s="31">
        <v>0</v>
      </c>
      <c r="E30" s="31">
        <v>0</v>
      </c>
      <c r="G30" s="31">
        <v>0</v>
      </c>
      <c r="I30" s="31">
        <v>0</v>
      </c>
      <c r="K30" s="31">
        <v>870003</v>
      </c>
      <c r="M30" s="31">
        <v>18907743859</v>
      </c>
      <c r="O30" s="31">
        <v>18680252014</v>
      </c>
      <c r="Q30" s="31">
        <v>227491845</v>
      </c>
    </row>
    <row r="31" spans="1:17" s="14" customFormat="1" ht="18.75">
      <c r="A31" s="14" t="s">
        <v>60</v>
      </c>
      <c r="C31" s="31">
        <v>0</v>
      </c>
      <c r="E31" s="31">
        <v>0</v>
      </c>
      <c r="G31" s="31">
        <v>0</v>
      </c>
      <c r="I31" s="31">
        <v>0</v>
      </c>
      <c r="K31" s="31">
        <v>32181303</v>
      </c>
      <c r="M31" s="31">
        <v>79018609495</v>
      </c>
      <c r="O31" s="31">
        <v>78982876066</v>
      </c>
      <c r="Q31" s="31">
        <v>35733429</v>
      </c>
    </row>
    <row r="32" spans="1:17" s="14" customFormat="1" ht="18.75">
      <c r="A32" s="14" t="s">
        <v>68</v>
      </c>
      <c r="C32" s="31">
        <v>0</v>
      </c>
      <c r="E32" s="31">
        <v>0</v>
      </c>
      <c r="G32" s="31">
        <v>0</v>
      </c>
      <c r="I32" s="31">
        <v>0</v>
      </c>
      <c r="K32" s="31">
        <v>2150000</v>
      </c>
      <c r="M32" s="31">
        <v>26032432523</v>
      </c>
      <c r="O32" s="31">
        <v>25780902496</v>
      </c>
      <c r="Q32" s="31">
        <v>251530027</v>
      </c>
    </row>
    <row r="33" spans="1:18" s="14" customFormat="1" ht="18.75">
      <c r="A33" s="14" t="s">
        <v>107</v>
      </c>
      <c r="C33" s="31">
        <v>0</v>
      </c>
      <c r="E33" s="31">
        <v>0</v>
      </c>
      <c r="G33" s="31">
        <v>0</v>
      </c>
      <c r="I33" s="31">
        <v>0</v>
      </c>
      <c r="K33" s="31">
        <v>28600000</v>
      </c>
      <c r="M33" s="31">
        <v>51489602914</v>
      </c>
      <c r="O33" s="31">
        <v>51514851697</v>
      </c>
      <c r="Q33" s="31">
        <v>-25248783</v>
      </c>
    </row>
    <row r="34" spans="1:18" s="14" customFormat="1" ht="18.75">
      <c r="A34" s="14" t="s">
        <v>118</v>
      </c>
      <c r="C34" s="31">
        <v>0</v>
      </c>
      <c r="E34" s="31">
        <v>0</v>
      </c>
      <c r="G34" s="31">
        <v>0</v>
      </c>
      <c r="I34" s="31">
        <v>0</v>
      </c>
      <c r="K34" s="31">
        <v>7200000</v>
      </c>
      <c r="M34" s="31">
        <v>23964297387</v>
      </c>
      <c r="O34" s="31">
        <v>27333194040</v>
      </c>
      <c r="Q34" s="31">
        <v>-3368896653</v>
      </c>
    </row>
    <row r="35" spans="1:18" s="14" customFormat="1" ht="18.75">
      <c r="A35" s="14" t="s">
        <v>79</v>
      </c>
      <c r="C35" s="31">
        <v>0</v>
      </c>
      <c r="E35" s="31">
        <v>0</v>
      </c>
      <c r="G35" s="31">
        <v>0</v>
      </c>
      <c r="I35" s="31">
        <v>0</v>
      </c>
      <c r="K35" s="31">
        <v>200000</v>
      </c>
      <c r="M35" s="31">
        <v>2809307085</v>
      </c>
      <c r="O35" s="31">
        <v>2842982956</v>
      </c>
      <c r="Q35" s="31">
        <v>-33675871</v>
      </c>
    </row>
    <row r="36" spans="1:18" s="14" customFormat="1" ht="18.75">
      <c r="A36" s="14" t="s">
        <v>73</v>
      </c>
      <c r="C36" s="31">
        <v>0</v>
      </c>
      <c r="E36" s="31">
        <v>0</v>
      </c>
      <c r="G36" s="31">
        <v>0</v>
      </c>
      <c r="I36" s="31">
        <v>0</v>
      </c>
      <c r="K36" s="31">
        <v>39244</v>
      </c>
      <c r="M36" s="31">
        <v>179448294</v>
      </c>
      <c r="O36" s="31">
        <v>183286209</v>
      </c>
      <c r="Q36" s="31">
        <v>-3837915</v>
      </c>
    </row>
    <row r="37" spans="1:18" s="14" customFormat="1" ht="18.75">
      <c r="A37" s="14" t="s">
        <v>137</v>
      </c>
      <c r="C37" s="31">
        <v>0</v>
      </c>
      <c r="E37" s="31">
        <v>0</v>
      </c>
      <c r="G37" s="31">
        <v>0</v>
      </c>
      <c r="I37" s="31">
        <v>0</v>
      </c>
      <c r="K37" s="31">
        <v>321160</v>
      </c>
      <c r="M37" s="31">
        <v>9162449184</v>
      </c>
      <c r="O37" s="31">
        <v>6432246780</v>
      </c>
      <c r="Q37" s="31">
        <v>2730202404</v>
      </c>
    </row>
    <row r="38" spans="1:18" s="14" customFormat="1" ht="18.75">
      <c r="A38" s="14" t="s">
        <v>66</v>
      </c>
      <c r="C38" s="31">
        <v>0</v>
      </c>
      <c r="E38" s="31">
        <v>0</v>
      </c>
      <c r="G38" s="31">
        <v>0</v>
      </c>
      <c r="I38" s="31">
        <v>0</v>
      </c>
      <c r="K38" s="31">
        <v>5608114</v>
      </c>
      <c r="M38" s="31">
        <v>28012895847</v>
      </c>
      <c r="O38" s="31">
        <v>25487419078</v>
      </c>
      <c r="Q38" s="31">
        <v>2525476769</v>
      </c>
    </row>
    <row r="39" spans="1:18" s="14" customFormat="1" ht="18.75">
      <c r="A39" s="14" t="s">
        <v>83</v>
      </c>
      <c r="C39" s="31">
        <v>0</v>
      </c>
      <c r="E39" s="31">
        <v>0</v>
      </c>
      <c r="G39" s="31">
        <v>0</v>
      </c>
      <c r="I39" s="31">
        <v>0</v>
      </c>
      <c r="K39" s="31">
        <v>2953312</v>
      </c>
      <c r="M39" s="31">
        <v>5803035134</v>
      </c>
      <c r="O39" s="31">
        <v>6285418898</v>
      </c>
      <c r="Q39" s="31">
        <v>-482383764</v>
      </c>
    </row>
    <row r="40" spans="1:18" s="14" customFormat="1" ht="18.75">
      <c r="A40" s="14" t="s">
        <v>123</v>
      </c>
      <c r="C40" s="31">
        <v>0</v>
      </c>
      <c r="E40" s="31">
        <v>0</v>
      </c>
      <c r="G40" s="31">
        <v>0</v>
      </c>
      <c r="I40" s="31">
        <v>0</v>
      </c>
      <c r="K40" s="31">
        <v>35510583</v>
      </c>
      <c r="M40" s="31">
        <v>49297665034</v>
      </c>
      <c r="O40" s="31">
        <v>52242956646</v>
      </c>
      <c r="Q40" s="31">
        <v>-2945291612</v>
      </c>
    </row>
    <row r="41" spans="1:18" s="14" customFormat="1" ht="18.75">
      <c r="A41" s="14" t="s">
        <v>104</v>
      </c>
      <c r="C41" s="31">
        <v>0</v>
      </c>
      <c r="E41" s="31">
        <v>0</v>
      </c>
      <c r="G41" s="31">
        <v>0</v>
      </c>
      <c r="I41" s="31">
        <v>0</v>
      </c>
      <c r="K41" s="31">
        <v>8000000</v>
      </c>
      <c r="M41" s="31">
        <v>33612462959</v>
      </c>
      <c r="O41" s="31">
        <v>35149608000</v>
      </c>
      <c r="Q41" s="31">
        <v>-1537145041</v>
      </c>
    </row>
    <row r="42" spans="1:18" s="14" customFormat="1" ht="18.75">
      <c r="A42" s="14" t="s">
        <v>85</v>
      </c>
      <c r="C42" s="31">
        <v>0</v>
      </c>
      <c r="E42" s="31">
        <v>0</v>
      </c>
      <c r="G42" s="31">
        <v>0</v>
      </c>
      <c r="I42" s="31">
        <v>0</v>
      </c>
      <c r="K42" s="31">
        <v>14000000</v>
      </c>
      <c r="M42" s="31">
        <v>34634650869</v>
      </c>
      <c r="O42" s="31">
        <v>33706247400</v>
      </c>
      <c r="Q42" s="31">
        <v>928403469</v>
      </c>
    </row>
    <row r="43" spans="1:18" s="14" customFormat="1" ht="18.75">
      <c r="A43" s="14" t="s">
        <v>128</v>
      </c>
      <c r="C43" s="31">
        <v>0</v>
      </c>
      <c r="E43" s="31">
        <v>0</v>
      </c>
      <c r="G43" s="31">
        <v>0</v>
      </c>
      <c r="I43" s="31">
        <v>0</v>
      </c>
      <c r="K43" s="31">
        <v>2799999</v>
      </c>
      <c r="M43" s="31">
        <v>5135058115</v>
      </c>
      <c r="O43" s="31">
        <v>7846232657</v>
      </c>
      <c r="Q43" s="31">
        <v>-2711174542</v>
      </c>
    </row>
    <row r="44" spans="1:18" s="14" customFormat="1" ht="18.75">
      <c r="A44" s="14" t="s">
        <v>61</v>
      </c>
      <c r="C44" s="31">
        <v>0</v>
      </c>
      <c r="E44" s="31">
        <v>0</v>
      </c>
      <c r="G44" s="31">
        <v>0</v>
      </c>
      <c r="I44" s="31">
        <v>0</v>
      </c>
      <c r="K44" s="31">
        <v>8000000</v>
      </c>
      <c r="M44" s="31">
        <v>17987015530</v>
      </c>
      <c r="O44" s="31">
        <v>14807368868</v>
      </c>
      <c r="Q44" s="31">
        <v>3179646662</v>
      </c>
    </row>
    <row r="45" spans="1:18" s="14" customFormat="1" ht="18.75">
      <c r="A45" s="14" t="s">
        <v>117</v>
      </c>
      <c r="C45" s="31">
        <v>0</v>
      </c>
      <c r="E45" s="31">
        <v>0</v>
      </c>
      <c r="G45" s="31">
        <v>0</v>
      </c>
      <c r="I45" s="31">
        <v>0</v>
      </c>
      <c r="K45" s="31">
        <v>1</v>
      </c>
      <c r="M45" s="31">
        <v>1</v>
      </c>
      <c r="O45" s="31">
        <v>5679</v>
      </c>
      <c r="Q45" s="31">
        <v>-5678</v>
      </c>
    </row>
    <row r="46" spans="1:18" ht="19.5" thickBot="1">
      <c r="A46" s="3" t="s">
        <v>12</v>
      </c>
      <c r="C46" s="12">
        <f>SUM(C4:C45)</f>
        <v>64451163</v>
      </c>
      <c r="E46" s="12">
        <f>SUM(E4:E45)</f>
        <v>342153823553</v>
      </c>
      <c r="G46" s="12">
        <f>SUM(G4:G45)</f>
        <v>381304559189</v>
      </c>
      <c r="I46" s="32">
        <f>SUM(I4:I45)</f>
        <v>-39150735636</v>
      </c>
      <c r="K46" s="32">
        <f>SUM(K4:K45)</f>
        <v>400135250</v>
      </c>
      <c r="M46" s="32">
        <f>SUM(M4:M45)</f>
        <v>1465555395393</v>
      </c>
      <c r="O46" s="86">
        <f>SUM(O4:O45)</f>
        <v>1485252369279</v>
      </c>
      <c r="P46" s="87"/>
      <c r="Q46" s="86">
        <f>SUM(Q4:Q45)</f>
        <v>-19696973885</v>
      </c>
    </row>
    <row r="47" spans="1:18" ht="19.5" thickTop="1">
      <c r="O47" s="20"/>
      <c r="Q47" s="4"/>
      <c r="R47" s="26"/>
    </row>
    <row r="48" spans="1:18" ht="18.75">
      <c r="A48" s="118" t="s">
        <v>48</v>
      </c>
      <c r="B48" s="118"/>
      <c r="C48" s="118"/>
      <c r="D48" s="118"/>
      <c r="E48" s="118"/>
      <c r="F48" s="118"/>
      <c r="G48" s="118"/>
      <c r="H48" s="118"/>
      <c r="I48" s="118"/>
      <c r="J48" s="118"/>
      <c r="K48" s="118"/>
      <c r="L48" s="118"/>
      <c r="M48" s="118"/>
      <c r="N48" s="118"/>
      <c r="O48" s="118"/>
      <c r="P48" s="118"/>
      <c r="Q48" s="118"/>
    </row>
    <row r="50" spans="15:17">
      <c r="O50" s="85"/>
    </row>
    <row r="51" spans="15:17">
      <c r="O51" s="85"/>
    </row>
    <row r="53" spans="15:17">
      <c r="O53" s="84"/>
    </row>
    <row r="56" spans="15:17">
      <c r="Q56" s="26"/>
    </row>
  </sheetData>
  <mergeCells count="4">
    <mergeCell ref="A48:Q48"/>
    <mergeCell ref="A1:Q1"/>
    <mergeCell ref="C2:I2"/>
    <mergeCell ref="K2:Q2"/>
  </mergeCells>
  <pageMargins left="0.31496062992125984" right="0.39370078740157483" top="0.9055118110236221" bottom="0.35433070866141736" header="0.23622047244094491" footer="0"/>
  <pageSetup paperSize="9" scale="78" fitToHeight="0" orientation="landscape" r:id="rId1"/>
  <headerFooter>
    <oddHeader>&amp;C&amp;"B Nazanin,Bold"&amp;16&amp;U‫صندوق سرمایه‌گذاری مدیریت ثروت صندوق بازنشستگی کشوری
صورت وضعیت درآمدها
‫برای ماه منتهی به 1403/03/31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FF00"/>
    <pageSetUpPr fitToPage="1"/>
  </sheetPr>
  <dimension ref="A1:Q62"/>
  <sheetViews>
    <sheetView rightToLeft="1" zoomScaleNormal="100" workbookViewId="0">
      <pane ySplit="3" topLeftCell="A4" activePane="bottomLeft" state="frozen"/>
      <selection pane="bottomLeft" activeCell="Q60" sqref="Q60"/>
    </sheetView>
  </sheetViews>
  <sheetFormatPr defaultRowHeight="18"/>
  <cols>
    <col min="1" max="1" width="29.140625" style="1" customWidth="1"/>
    <col min="2" max="2" width="1.42578125" style="1" customWidth="1"/>
    <col min="3" max="3" width="14.5703125" style="1" bestFit="1" customWidth="1"/>
    <col min="4" max="4" width="1.42578125" style="1" customWidth="1"/>
    <col min="5" max="5" width="18.42578125" style="1" bestFit="1" customWidth="1"/>
    <col min="6" max="6" width="1.42578125" style="1" customWidth="1"/>
    <col min="7" max="7" width="18.140625" style="1" bestFit="1" customWidth="1"/>
    <col min="8" max="8" width="1.42578125" style="1" customWidth="1"/>
    <col min="9" max="9" width="18.5703125" style="1" bestFit="1" customWidth="1"/>
    <col min="10" max="10" width="1.42578125" style="1" customWidth="1"/>
    <col min="11" max="11" width="14.5703125" style="1" bestFit="1" customWidth="1"/>
    <col min="12" max="12" width="1.42578125" style="1" customWidth="1"/>
    <col min="13" max="13" width="18.42578125" style="1" bestFit="1" customWidth="1"/>
    <col min="14" max="14" width="1.42578125" style="1" customWidth="1"/>
    <col min="15" max="15" width="18.5703125" style="1" bestFit="1" customWidth="1"/>
    <col min="16" max="16" width="1.42578125" style="1" customWidth="1"/>
    <col min="17" max="17" width="18.28515625" style="1" customWidth="1"/>
    <col min="18" max="16384" width="9.140625" style="1"/>
  </cols>
  <sheetData>
    <row r="1" spans="1:17" ht="21">
      <c r="A1" s="90" t="s">
        <v>76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</row>
    <row r="2" spans="1:17" ht="21">
      <c r="C2" s="91" t="s">
        <v>220</v>
      </c>
      <c r="D2" s="92"/>
      <c r="E2" s="92"/>
      <c r="F2" s="92"/>
      <c r="G2" s="92"/>
      <c r="H2" s="92"/>
      <c r="I2" s="92"/>
      <c r="K2" s="91" t="s">
        <v>221</v>
      </c>
      <c r="L2" s="92"/>
      <c r="M2" s="92"/>
      <c r="N2" s="92"/>
      <c r="O2" s="92"/>
      <c r="P2" s="92"/>
      <c r="Q2" s="92"/>
    </row>
    <row r="3" spans="1:17" ht="42">
      <c r="A3" s="9" t="s">
        <v>39</v>
      </c>
      <c r="C3" s="8" t="s">
        <v>4</v>
      </c>
      <c r="E3" s="8" t="s">
        <v>6</v>
      </c>
      <c r="G3" s="8" t="s">
        <v>47</v>
      </c>
      <c r="I3" s="8" t="s">
        <v>49</v>
      </c>
      <c r="K3" s="8" t="s">
        <v>4</v>
      </c>
      <c r="M3" s="8" t="s">
        <v>6</v>
      </c>
      <c r="O3" s="8" t="s">
        <v>47</v>
      </c>
      <c r="Q3" s="8" t="s">
        <v>49</v>
      </c>
    </row>
    <row r="4" spans="1:17" s="14" customFormat="1" ht="18.75">
      <c r="A4" s="14" t="s">
        <v>132</v>
      </c>
      <c r="C4" s="31">
        <v>12000000</v>
      </c>
      <c r="E4" s="31">
        <v>48191544000</v>
      </c>
      <c r="G4" s="31">
        <v>48409062662</v>
      </c>
      <c r="I4" s="31">
        <v>-217518662</v>
      </c>
      <c r="K4" s="31">
        <v>12000000</v>
      </c>
      <c r="M4" s="31">
        <v>48191544000</v>
      </c>
      <c r="O4" s="31">
        <v>58872432962</v>
      </c>
      <c r="Q4" s="31">
        <v>-10680888962</v>
      </c>
    </row>
    <row r="5" spans="1:17" s="14" customFormat="1" ht="18.75">
      <c r="A5" s="14" t="s">
        <v>95</v>
      </c>
      <c r="C5" s="31">
        <v>5540637</v>
      </c>
      <c r="E5" s="31">
        <v>44722282103</v>
      </c>
      <c r="G5" s="31">
        <v>55517315715</v>
      </c>
      <c r="I5" s="31">
        <v>-10795033611</v>
      </c>
      <c r="K5" s="31">
        <v>5540637</v>
      </c>
      <c r="M5" s="31">
        <v>44722282103</v>
      </c>
      <c r="O5" s="31">
        <v>60033605278</v>
      </c>
      <c r="Q5" s="31">
        <v>-15311323174</v>
      </c>
    </row>
    <row r="6" spans="1:17" s="14" customFormat="1" ht="18.75">
      <c r="A6" s="14" t="s">
        <v>63</v>
      </c>
      <c r="C6" s="31">
        <v>9400000</v>
      </c>
      <c r="E6" s="31">
        <v>167352293700</v>
      </c>
      <c r="G6" s="31">
        <v>168099819300</v>
      </c>
      <c r="I6" s="31">
        <v>-747525600</v>
      </c>
      <c r="K6" s="31">
        <v>9400000</v>
      </c>
      <c r="M6" s="31">
        <v>167352293700</v>
      </c>
      <c r="O6" s="31">
        <v>168587158504</v>
      </c>
      <c r="Q6" s="31">
        <v>-1234864804</v>
      </c>
    </row>
    <row r="7" spans="1:17" s="14" customFormat="1" ht="18.75">
      <c r="A7" s="14" t="s">
        <v>62</v>
      </c>
      <c r="C7" s="31">
        <v>65916275</v>
      </c>
      <c r="E7" s="31">
        <v>96123815331</v>
      </c>
      <c r="G7" s="31">
        <v>96975628282</v>
      </c>
      <c r="I7" s="31">
        <v>-851812950</v>
      </c>
      <c r="K7" s="31">
        <v>65916275</v>
      </c>
      <c r="M7" s="31">
        <v>96123815331</v>
      </c>
      <c r="O7" s="31">
        <v>124692311202</v>
      </c>
      <c r="Q7" s="31">
        <v>-28568495870</v>
      </c>
    </row>
    <row r="8" spans="1:17" s="14" customFormat="1" ht="18.75">
      <c r="A8" s="14" t="s">
        <v>127</v>
      </c>
      <c r="C8" s="31">
        <v>10000000</v>
      </c>
      <c r="E8" s="31">
        <v>38022412500</v>
      </c>
      <c r="G8" s="31">
        <v>44732250000</v>
      </c>
      <c r="I8" s="31">
        <v>-6709837500</v>
      </c>
      <c r="K8" s="31">
        <v>10000000</v>
      </c>
      <c r="M8" s="31">
        <v>38022412500</v>
      </c>
      <c r="O8" s="31">
        <v>60140025000</v>
      </c>
      <c r="Q8" s="31">
        <v>-22117612500</v>
      </c>
    </row>
    <row r="9" spans="1:17" s="14" customFormat="1" ht="18.75">
      <c r="A9" s="14" t="s">
        <v>135</v>
      </c>
      <c r="C9" s="31">
        <v>8400000</v>
      </c>
      <c r="E9" s="31">
        <v>67718662200</v>
      </c>
      <c r="G9" s="31">
        <v>70641169200</v>
      </c>
      <c r="I9" s="31">
        <v>-2922507000</v>
      </c>
      <c r="K9" s="31">
        <v>8400000</v>
      </c>
      <c r="M9" s="31">
        <v>67718662200</v>
      </c>
      <c r="O9" s="31">
        <v>70815853826</v>
      </c>
      <c r="Q9" s="31">
        <v>-3097191626</v>
      </c>
    </row>
    <row r="10" spans="1:17" s="14" customFormat="1" ht="18.75">
      <c r="A10" s="14" t="s">
        <v>121</v>
      </c>
      <c r="C10" s="31">
        <v>27800000</v>
      </c>
      <c r="E10" s="31">
        <v>53611104600</v>
      </c>
      <c r="G10" s="31">
        <v>55545525900</v>
      </c>
      <c r="I10" s="31">
        <v>-1934421300</v>
      </c>
      <c r="K10" s="31">
        <v>27800000</v>
      </c>
      <c r="M10" s="31">
        <v>53611104600</v>
      </c>
      <c r="O10" s="31">
        <v>56982524580</v>
      </c>
      <c r="Q10" s="31">
        <v>-3371419980</v>
      </c>
    </row>
    <row r="11" spans="1:17" s="14" customFormat="1" ht="18.75">
      <c r="A11" s="14" t="s">
        <v>80</v>
      </c>
      <c r="C11" s="31">
        <v>6187417</v>
      </c>
      <c r="E11" s="31">
        <v>45206923736</v>
      </c>
      <c r="G11" s="31">
        <v>45760477904</v>
      </c>
      <c r="I11" s="31">
        <v>-553554167</v>
      </c>
      <c r="K11" s="31">
        <v>6187417</v>
      </c>
      <c r="M11" s="31">
        <v>45206923736</v>
      </c>
      <c r="O11" s="31">
        <v>50127405231</v>
      </c>
      <c r="Q11" s="31">
        <v>-4920481494</v>
      </c>
    </row>
    <row r="12" spans="1:17" s="14" customFormat="1" ht="18.75">
      <c r="A12" s="14" t="s">
        <v>96</v>
      </c>
      <c r="C12" s="31">
        <v>19242023</v>
      </c>
      <c r="E12" s="31">
        <v>65301397536</v>
      </c>
      <c r="G12" s="31">
        <v>72645848544</v>
      </c>
      <c r="I12" s="31">
        <v>-7344451007</v>
      </c>
      <c r="K12" s="31">
        <v>19242023</v>
      </c>
      <c r="M12" s="31">
        <v>65301397536</v>
      </c>
      <c r="O12" s="31">
        <v>58970184131</v>
      </c>
      <c r="Q12" s="31">
        <v>6331213405</v>
      </c>
    </row>
    <row r="13" spans="1:17" s="14" customFormat="1" ht="18.75">
      <c r="A13" s="14" t="s">
        <v>124</v>
      </c>
      <c r="C13" s="31">
        <v>4287428</v>
      </c>
      <c r="E13" s="31">
        <v>11277034507</v>
      </c>
      <c r="G13" s="31">
        <v>11208843822</v>
      </c>
      <c r="I13" s="31">
        <v>68190685</v>
      </c>
      <c r="K13" s="31">
        <v>4287428</v>
      </c>
      <c r="M13" s="31">
        <v>11277034507</v>
      </c>
      <c r="O13" s="31">
        <v>10744294753</v>
      </c>
      <c r="Q13" s="31">
        <v>532739754</v>
      </c>
    </row>
    <row r="14" spans="1:17" s="14" customFormat="1" ht="18.75">
      <c r="A14" s="14" t="s">
        <v>98</v>
      </c>
      <c r="C14" s="31">
        <v>7502416</v>
      </c>
      <c r="E14" s="31">
        <v>68462389415</v>
      </c>
      <c r="G14" s="31">
        <v>66747100791</v>
      </c>
      <c r="I14" s="31">
        <v>1715288624</v>
      </c>
      <c r="K14" s="31">
        <v>7502416</v>
      </c>
      <c r="M14" s="31">
        <v>68462389415</v>
      </c>
      <c r="O14" s="31">
        <v>74029148841</v>
      </c>
      <c r="Q14" s="31">
        <v>-5566759425</v>
      </c>
    </row>
    <row r="15" spans="1:17" s="14" customFormat="1" ht="18.75">
      <c r="A15" s="14" t="s">
        <v>64</v>
      </c>
      <c r="C15" s="31">
        <v>2091500</v>
      </c>
      <c r="E15" s="31">
        <v>78713044069</v>
      </c>
      <c r="G15" s="31">
        <v>96126347741</v>
      </c>
      <c r="I15" s="31">
        <v>-17413303671</v>
      </c>
      <c r="K15" s="31">
        <v>2091500</v>
      </c>
      <c r="M15" s="31">
        <v>78713044069</v>
      </c>
      <c r="O15" s="31">
        <v>100210478827</v>
      </c>
      <c r="Q15" s="31">
        <v>-21497434757</v>
      </c>
    </row>
    <row r="16" spans="1:17" s="14" customFormat="1" ht="18.75">
      <c r="A16" s="14" t="s">
        <v>144</v>
      </c>
      <c r="C16" s="31">
        <v>14700000</v>
      </c>
      <c r="E16" s="31">
        <v>60013681245</v>
      </c>
      <c r="G16" s="31">
        <v>68770017392</v>
      </c>
      <c r="I16" s="31">
        <v>-8756336147</v>
      </c>
      <c r="K16" s="31">
        <v>14700000</v>
      </c>
      <c r="M16" s="31">
        <v>60013681245</v>
      </c>
      <c r="O16" s="31">
        <v>73311633819</v>
      </c>
      <c r="Q16" s="31">
        <v>-13297952574</v>
      </c>
    </row>
    <row r="17" spans="1:17" s="14" customFormat="1" ht="18.75">
      <c r="A17" s="14" t="s">
        <v>188</v>
      </c>
      <c r="C17" s="31">
        <v>1776758</v>
      </c>
      <c r="E17" s="31">
        <v>53745048801</v>
      </c>
      <c r="G17" s="31">
        <v>53554450250</v>
      </c>
      <c r="I17" s="31">
        <v>190598551</v>
      </c>
      <c r="K17" s="31">
        <v>1776758</v>
      </c>
      <c r="M17" s="31">
        <v>53745048801</v>
      </c>
      <c r="O17" s="31">
        <v>59682848874</v>
      </c>
      <c r="Q17" s="31">
        <v>-5937800072</v>
      </c>
    </row>
    <row r="18" spans="1:17" s="14" customFormat="1" ht="18.75">
      <c r="A18" s="14" t="s">
        <v>90</v>
      </c>
      <c r="C18" s="31">
        <v>13867400</v>
      </c>
      <c r="E18" s="31">
        <v>72232818202</v>
      </c>
      <c r="G18" s="31">
        <v>74851947107</v>
      </c>
      <c r="I18" s="31">
        <v>-2619128904</v>
      </c>
      <c r="K18" s="31">
        <v>13867400</v>
      </c>
      <c r="M18" s="31">
        <v>72232818202</v>
      </c>
      <c r="O18" s="31">
        <v>73363662080</v>
      </c>
      <c r="Q18" s="31">
        <v>-1130843877</v>
      </c>
    </row>
    <row r="19" spans="1:17" s="14" customFormat="1" ht="18.75">
      <c r="A19" s="14" t="s">
        <v>108</v>
      </c>
      <c r="C19" s="31">
        <v>48742500</v>
      </c>
      <c r="E19" s="31">
        <v>109987134423</v>
      </c>
      <c r="G19" s="31">
        <v>112022138673</v>
      </c>
      <c r="I19" s="31">
        <v>-2035004249</v>
      </c>
      <c r="K19" s="31">
        <v>48742500</v>
      </c>
      <c r="M19" s="31">
        <v>109987134423</v>
      </c>
      <c r="O19" s="31">
        <v>126988890845</v>
      </c>
      <c r="Q19" s="31">
        <v>-17001756421</v>
      </c>
    </row>
    <row r="20" spans="1:17" s="14" customFormat="1" ht="18.75">
      <c r="A20" s="14" t="s">
        <v>103</v>
      </c>
      <c r="C20" s="31">
        <v>15050000</v>
      </c>
      <c r="E20" s="31">
        <v>102927913200</v>
      </c>
      <c r="G20" s="31">
        <v>103975144875</v>
      </c>
      <c r="I20" s="31">
        <v>-1047231675</v>
      </c>
      <c r="K20" s="31">
        <v>15050000</v>
      </c>
      <c r="M20" s="31">
        <v>102927913200</v>
      </c>
      <c r="O20" s="31">
        <v>87255529859</v>
      </c>
      <c r="Q20" s="31">
        <v>15672383341</v>
      </c>
    </row>
    <row r="21" spans="1:17" s="14" customFormat="1" ht="18.75">
      <c r="A21" s="14" t="s">
        <v>186</v>
      </c>
      <c r="C21" s="31">
        <v>625000</v>
      </c>
      <c r="E21" s="31">
        <v>5249826562</v>
      </c>
      <c r="G21" s="31">
        <v>5808979687</v>
      </c>
      <c r="I21" s="31">
        <v>-559153124</v>
      </c>
      <c r="K21" s="31">
        <v>625000</v>
      </c>
      <c r="M21" s="31">
        <v>5249826562</v>
      </c>
      <c r="O21" s="31">
        <v>5464957680</v>
      </c>
      <c r="Q21" s="31">
        <v>-215131117</v>
      </c>
    </row>
    <row r="22" spans="1:17" s="14" customFormat="1" ht="18.75">
      <c r="A22" s="14" t="s">
        <v>65</v>
      </c>
      <c r="C22" s="31">
        <v>7992137</v>
      </c>
      <c r="E22" s="31">
        <v>56485990710</v>
      </c>
      <c r="G22" s="31">
        <v>68085083036</v>
      </c>
      <c r="I22" s="31">
        <v>-11599092325</v>
      </c>
      <c r="K22" s="31">
        <v>7992137</v>
      </c>
      <c r="M22" s="31">
        <v>56485990710</v>
      </c>
      <c r="O22" s="31">
        <v>84212582850</v>
      </c>
      <c r="Q22" s="31">
        <v>-27726592139</v>
      </c>
    </row>
    <row r="23" spans="1:17" s="14" customFormat="1" ht="18.75">
      <c r="A23" s="14" t="s">
        <v>134</v>
      </c>
      <c r="C23" s="31">
        <v>13361661</v>
      </c>
      <c r="E23" s="31">
        <v>96030010416</v>
      </c>
      <c r="G23" s="31">
        <v>96267027701</v>
      </c>
      <c r="I23" s="31">
        <v>-237017284</v>
      </c>
      <c r="K23" s="31">
        <v>13361661</v>
      </c>
      <c r="M23" s="31">
        <v>96030010416</v>
      </c>
      <c r="O23" s="31">
        <v>93313372143</v>
      </c>
      <c r="Q23" s="31">
        <v>2716638273</v>
      </c>
    </row>
    <row r="24" spans="1:17" s="14" customFormat="1" ht="18.75">
      <c r="A24" s="14" t="s">
        <v>110</v>
      </c>
      <c r="C24" s="31">
        <v>19500000</v>
      </c>
      <c r="E24" s="31">
        <v>75519966600</v>
      </c>
      <c r="G24" s="31">
        <v>82149286050</v>
      </c>
      <c r="I24" s="31">
        <v>-6629319450</v>
      </c>
      <c r="K24" s="31">
        <v>19500000</v>
      </c>
      <c r="M24" s="31">
        <v>75519966600</v>
      </c>
      <c r="O24" s="31">
        <v>91085298520</v>
      </c>
      <c r="Q24" s="31">
        <v>-15565331920</v>
      </c>
    </row>
    <row r="25" spans="1:17" s="14" customFormat="1" ht="18.75">
      <c r="A25" s="14" t="s">
        <v>74</v>
      </c>
      <c r="C25" s="31">
        <v>4819369</v>
      </c>
      <c r="E25" s="31">
        <v>105730611160</v>
      </c>
      <c r="G25" s="31">
        <v>100604568843</v>
      </c>
      <c r="I25" s="31">
        <v>5126042317</v>
      </c>
      <c r="K25" s="31">
        <v>4819369</v>
      </c>
      <c r="M25" s="31">
        <v>105730611160</v>
      </c>
      <c r="O25" s="31">
        <v>128055244152</v>
      </c>
      <c r="Q25" s="31">
        <v>-22324632991</v>
      </c>
    </row>
    <row r="26" spans="1:17" s="14" customFormat="1" ht="18.75">
      <c r="A26" s="14" t="s">
        <v>143</v>
      </c>
      <c r="C26" s="31">
        <v>4100000</v>
      </c>
      <c r="E26" s="31">
        <v>71160063300</v>
      </c>
      <c r="G26" s="31">
        <v>67247482500</v>
      </c>
      <c r="I26" s="31">
        <v>3912580800</v>
      </c>
      <c r="K26" s="31">
        <v>4100000</v>
      </c>
      <c r="M26" s="31">
        <v>71160063300</v>
      </c>
      <c r="O26" s="31">
        <v>68190446531</v>
      </c>
      <c r="Q26" s="31">
        <v>2969616769</v>
      </c>
    </row>
    <row r="27" spans="1:17" s="14" customFormat="1" ht="18.75">
      <c r="A27" s="14" t="s">
        <v>93</v>
      </c>
      <c r="C27" s="31">
        <v>14497759</v>
      </c>
      <c r="E27" s="31">
        <v>54936627837</v>
      </c>
      <c r="G27" s="31">
        <v>64131163136</v>
      </c>
      <c r="I27" s="31">
        <v>-9194535298</v>
      </c>
      <c r="K27" s="31">
        <v>14497759</v>
      </c>
      <c r="M27" s="31">
        <v>54936627837</v>
      </c>
      <c r="O27" s="31">
        <v>68166382389</v>
      </c>
      <c r="Q27" s="31">
        <v>-13229754551</v>
      </c>
    </row>
    <row r="28" spans="1:17" s="14" customFormat="1" ht="18.75">
      <c r="A28" s="14" t="s">
        <v>119</v>
      </c>
      <c r="C28" s="31">
        <v>11200000</v>
      </c>
      <c r="E28" s="31">
        <v>125472967200</v>
      </c>
      <c r="G28" s="31">
        <v>141950340000</v>
      </c>
      <c r="I28" s="31">
        <v>-16477372800</v>
      </c>
      <c r="K28" s="31">
        <v>11200000</v>
      </c>
      <c r="M28" s="31">
        <v>125472967200</v>
      </c>
      <c r="O28" s="31">
        <v>184034440800</v>
      </c>
      <c r="Q28" s="31">
        <v>-58561473600</v>
      </c>
    </row>
    <row r="29" spans="1:17" s="14" customFormat="1" ht="18.75">
      <c r="A29" s="14" t="s">
        <v>185</v>
      </c>
      <c r="C29" s="31">
        <v>4000000</v>
      </c>
      <c r="E29" s="31">
        <v>23578866000</v>
      </c>
      <c r="G29" s="31">
        <v>24733939485</v>
      </c>
      <c r="I29" s="31">
        <v>-1155073485</v>
      </c>
      <c r="K29" s="31">
        <v>4000000</v>
      </c>
      <c r="M29" s="31">
        <v>23578866000</v>
      </c>
      <c r="O29" s="31">
        <v>25326950073</v>
      </c>
      <c r="Q29" s="31">
        <v>-1748084073</v>
      </c>
    </row>
    <row r="30" spans="1:17" s="14" customFormat="1" ht="18.75">
      <c r="A30" s="14" t="s">
        <v>78</v>
      </c>
      <c r="C30" s="31">
        <v>47286415</v>
      </c>
      <c r="E30" s="31">
        <v>171756492275</v>
      </c>
      <c r="G30" s="31">
        <v>172602583370</v>
      </c>
      <c r="I30" s="31">
        <v>-846091094</v>
      </c>
      <c r="K30" s="31">
        <v>47286415</v>
      </c>
      <c r="M30" s="31">
        <v>171756492275</v>
      </c>
      <c r="O30" s="31">
        <v>96442421451</v>
      </c>
      <c r="Q30" s="31">
        <v>75314070824</v>
      </c>
    </row>
    <row r="31" spans="1:17" s="14" customFormat="1" ht="18.75">
      <c r="A31" s="14" t="s">
        <v>102</v>
      </c>
      <c r="C31" s="31">
        <v>2004630</v>
      </c>
      <c r="E31" s="31">
        <v>43062299976</v>
      </c>
      <c r="G31" s="31">
        <v>44576753840</v>
      </c>
      <c r="I31" s="31">
        <v>-1514453863</v>
      </c>
      <c r="K31" s="31">
        <v>2004630</v>
      </c>
      <c r="M31" s="31">
        <v>43062299976</v>
      </c>
      <c r="O31" s="31">
        <v>45194491600</v>
      </c>
      <c r="Q31" s="31">
        <v>-2132191623</v>
      </c>
    </row>
    <row r="32" spans="1:17" s="14" customFormat="1" ht="18.75">
      <c r="A32" s="14" t="s">
        <v>106</v>
      </c>
      <c r="C32" s="31">
        <v>15</v>
      </c>
      <c r="E32" s="31">
        <v>19518</v>
      </c>
      <c r="G32" s="31">
        <v>22709</v>
      </c>
      <c r="I32" s="31">
        <v>-3190</v>
      </c>
      <c r="K32" s="31">
        <v>15</v>
      </c>
      <c r="M32" s="31">
        <v>19518</v>
      </c>
      <c r="O32" s="31">
        <v>30119</v>
      </c>
      <c r="Q32" s="31">
        <v>-10600</v>
      </c>
    </row>
    <row r="33" spans="1:17" s="14" customFormat="1" ht="18.75">
      <c r="A33" s="14" t="s">
        <v>82</v>
      </c>
      <c r="C33" s="31">
        <v>15217153</v>
      </c>
      <c r="E33" s="31">
        <v>42657042849</v>
      </c>
      <c r="G33" s="31">
        <v>45848757758</v>
      </c>
      <c r="I33" s="31">
        <v>-3191714908</v>
      </c>
      <c r="K33" s="31">
        <v>15217153</v>
      </c>
      <c r="M33" s="31">
        <v>42657042849</v>
      </c>
      <c r="O33" s="31">
        <v>40840904878</v>
      </c>
      <c r="Q33" s="31">
        <v>1816137971</v>
      </c>
    </row>
    <row r="34" spans="1:17" s="14" customFormat="1" ht="18.75">
      <c r="A34" s="14" t="s">
        <v>97</v>
      </c>
      <c r="C34" s="31">
        <v>17395977</v>
      </c>
      <c r="E34" s="31">
        <v>49335419582</v>
      </c>
      <c r="G34" s="31">
        <v>50217335600</v>
      </c>
      <c r="I34" s="31">
        <v>-881916017</v>
      </c>
      <c r="K34" s="31">
        <v>17395977</v>
      </c>
      <c r="M34" s="31">
        <v>49335419582</v>
      </c>
      <c r="O34" s="31">
        <v>54557745936</v>
      </c>
      <c r="Q34" s="31">
        <v>-5222326353</v>
      </c>
    </row>
    <row r="35" spans="1:17" s="14" customFormat="1" ht="18.75">
      <c r="A35" s="14" t="s">
        <v>107</v>
      </c>
      <c r="C35" s="31">
        <v>57332580</v>
      </c>
      <c r="E35" s="31">
        <v>94833774711</v>
      </c>
      <c r="G35" s="31">
        <v>95403689223</v>
      </c>
      <c r="I35" s="31">
        <v>-569914511</v>
      </c>
      <c r="K35" s="31">
        <v>57332580</v>
      </c>
      <c r="M35" s="31">
        <v>94833774711</v>
      </c>
      <c r="O35" s="31">
        <v>103268509744</v>
      </c>
      <c r="Q35" s="31">
        <v>-8434735032</v>
      </c>
    </row>
    <row r="36" spans="1:17" s="14" customFormat="1" ht="18.75">
      <c r="A36" s="14" t="s">
        <v>86</v>
      </c>
      <c r="C36" s="31">
        <v>1447871</v>
      </c>
      <c r="E36" s="31">
        <v>37996362823</v>
      </c>
      <c r="G36" s="31">
        <v>37578978534</v>
      </c>
      <c r="I36" s="31">
        <v>417384289</v>
      </c>
      <c r="K36" s="31">
        <v>1447871</v>
      </c>
      <c r="M36" s="31">
        <v>37996362823</v>
      </c>
      <c r="O36" s="31">
        <v>43969275918</v>
      </c>
      <c r="Q36" s="31">
        <v>-5972913094</v>
      </c>
    </row>
    <row r="37" spans="1:17" s="14" customFormat="1" ht="18.75">
      <c r="A37" s="14" t="s">
        <v>79</v>
      </c>
      <c r="C37" s="31">
        <v>6800000</v>
      </c>
      <c r="E37" s="31">
        <v>86927684400</v>
      </c>
      <c r="G37" s="31">
        <v>86589707400</v>
      </c>
      <c r="I37" s="31">
        <v>337977000</v>
      </c>
      <c r="K37" s="31">
        <v>6800000</v>
      </c>
      <c r="M37" s="31">
        <v>86927684400</v>
      </c>
      <c r="O37" s="31">
        <v>96661422044</v>
      </c>
      <c r="Q37" s="31">
        <v>-9733737644</v>
      </c>
    </row>
    <row r="38" spans="1:17" s="14" customFormat="1" ht="18.75">
      <c r="A38" s="14" t="s">
        <v>199</v>
      </c>
      <c r="C38" s="31">
        <v>200000</v>
      </c>
      <c r="E38" s="31">
        <v>1075562100</v>
      </c>
      <c r="G38" s="31">
        <v>1203115451</v>
      </c>
      <c r="I38" s="31">
        <v>-127553351</v>
      </c>
      <c r="K38" s="31">
        <v>200000</v>
      </c>
      <c r="M38" s="31">
        <v>1075562100</v>
      </c>
      <c r="O38" s="31">
        <v>1203115451</v>
      </c>
      <c r="Q38" s="31">
        <v>-127553351</v>
      </c>
    </row>
    <row r="39" spans="1:17" s="14" customFormat="1" ht="18.75">
      <c r="A39" s="14" t="s">
        <v>73</v>
      </c>
      <c r="C39" s="31">
        <v>56178180</v>
      </c>
      <c r="E39" s="31">
        <v>219522448847</v>
      </c>
      <c r="G39" s="31">
        <v>229630198336</v>
      </c>
      <c r="I39" s="31">
        <v>-10107749488</v>
      </c>
      <c r="K39" s="31">
        <v>56178180</v>
      </c>
      <c r="M39" s="31">
        <v>219522448847</v>
      </c>
      <c r="O39" s="31">
        <v>262277263959</v>
      </c>
      <c r="Q39" s="31">
        <v>-42754815111</v>
      </c>
    </row>
    <row r="40" spans="1:17" s="14" customFormat="1" ht="18.75">
      <c r="A40" s="14" t="s">
        <v>137</v>
      </c>
      <c r="C40" s="31">
        <v>321160</v>
      </c>
      <c r="E40" s="31">
        <v>5631554088</v>
      </c>
      <c r="G40" s="31">
        <v>5966765641</v>
      </c>
      <c r="I40" s="31">
        <v>-335211552</v>
      </c>
      <c r="K40" s="31">
        <v>321160</v>
      </c>
      <c r="M40" s="31">
        <v>5631554088</v>
      </c>
      <c r="O40" s="31">
        <v>6432246780</v>
      </c>
      <c r="Q40" s="31">
        <v>-800692691</v>
      </c>
    </row>
    <row r="41" spans="1:17" s="14" customFormat="1" ht="18.75">
      <c r="A41" s="14" t="s">
        <v>66</v>
      </c>
      <c r="C41" s="31">
        <v>53810746</v>
      </c>
      <c r="E41" s="31">
        <v>252154556696</v>
      </c>
      <c r="G41" s="31">
        <v>258359463056</v>
      </c>
      <c r="I41" s="31">
        <v>-6204906359</v>
      </c>
      <c r="K41" s="31">
        <v>53810746</v>
      </c>
      <c r="M41" s="31">
        <v>252154556696</v>
      </c>
      <c r="O41" s="31">
        <v>244555840690</v>
      </c>
      <c r="Q41" s="31">
        <v>7598716006</v>
      </c>
    </row>
    <row r="42" spans="1:17" s="14" customFormat="1" ht="18.75">
      <c r="A42" s="14" t="s">
        <v>219</v>
      </c>
      <c r="C42" s="31">
        <v>4475</v>
      </c>
      <c r="E42" s="31">
        <v>19866492711</v>
      </c>
      <c r="G42" s="31">
        <v>19997362244</v>
      </c>
      <c r="I42" s="31">
        <v>-130869532</v>
      </c>
      <c r="K42" s="31">
        <v>4475</v>
      </c>
      <c r="M42" s="31">
        <v>19866492711</v>
      </c>
      <c r="O42" s="31">
        <v>19997362244</v>
      </c>
      <c r="Q42" s="31">
        <v>-130869532</v>
      </c>
    </row>
    <row r="43" spans="1:17" s="14" customFormat="1" ht="18.75">
      <c r="A43" s="14" t="s">
        <v>133</v>
      </c>
      <c r="C43" s="31">
        <v>2606197</v>
      </c>
      <c r="E43" s="31">
        <v>75984941449</v>
      </c>
      <c r="G43" s="31">
        <v>80233673259</v>
      </c>
      <c r="I43" s="31">
        <v>-4248731809</v>
      </c>
      <c r="K43" s="31">
        <v>2606197</v>
      </c>
      <c r="M43" s="31">
        <v>75984941449</v>
      </c>
      <c r="O43" s="31">
        <v>87150815900</v>
      </c>
      <c r="Q43" s="31">
        <v>-11165874450</v>
      </c>
    </row>
    <row r="44" spans="1:17" s="14" customFormat="1" ht="18.75">
      <c r="A44" s="14" t="s">
        <v>111</v>
      </c>
      <c r="C44" s="31">
        <v>4599827</v>
      </c>
      <c r="E44" s="31">
        <v>78509104363</v>
      </c>
      <c r="G44" s="31">
        <v>77548888177</v>
      </c>
      <c r="I44" s="31">
        <v>960216186</v>
      </c>
      <c r="K44" s="31">
        <v>4599827</v>
      </c>
      <c r="M44" s="31">
        <v>78509104363</v>
      </c>
      <c r="O44" s="31">
        <v>90763291882</v>
      </c>
      <c r="Q44" s="31">
        <v>-12254187518</v>
      </c>
    </row>
    <row r="45" spans="1:17" s="14" customFormat="1" ht="18.75">
      <c r="A45" s="14" t="s">
        <v>126</v>
      </c>
      <c r="C45" s="31">
        <v>410000</v>
      </c>
      <c r="E45" s="31">
        <v>57380442795</v>
      </c>
      <c r="G45" s="31">
        <v>59503833000</v>
      </c>
      <c r="I45" s="31">
        <v>-2123390205</v>
      </c>
      <c r="K45" s="31">
        <v>410000</v>
      </c>
      <c r="M45" s="31">
        <v>57380442795</v>
      </c>
      <c r="O45" s="31">
        <v>59736142485</v>
      </c>
      <c r="Q45" s="31">
        <v>-2355699690</v>
      </c>
    </row>
    <row r="46" spans="1:17" s="14" customFormat="1" ht="18.75">
      <c r="A46" s="14" t="s">
        <v>67</v>
      </c>
      <c r="C46" s="31">
        <v>12250000</v>
      </c>
      <c r="E46" s="31">
        <v>99974093625</v>
      </c>
      <c r="G46" s="31">
        <v>123441129398</v>
      </c>
      <c r="I46" s="31">
        <v>-23467035773</v>
      </c>
      <c r="K46" s="31">
        <v>12250000</v>
      </c>
      <c r="M46" s="31">
        <v>99974093625</v>
      </c>
      <c r="O46" s="31">
        <v>147099519398</v>
      </c>
      <c r="Q46" s="31">
        <v>-47125425773</v>
      </c>
    </row>
    <row r="47" spans="1:17" s="14" customFormat="1" ht="18.75">
      <c r="A47" s="14" t="s">
        <v>81</v>
      </c>
      <c r="C47" s="31">
        <v>11789926</v>
      </c>
      <c r="E47" s="31">
        <v>36120349448</v>
      </c>
      <c r="G47" s="31">
        <v>37538442336</v>
      </c>
      <c r="I47" s="31">
        <v>-1418092887</v>
      </c>
      <c r="K47" s="31">
        <v>11789926</v>
      </c>
      <c r="M47" s="31">
        <v>36120349448</v>
      </c>
      <c r="O47" s="31">
        <v>47886593402</v>
      </c>
      <c r="Q47" s="31">
        <v>-11766243953</v>
      </c>
    </row>
    <row r="48" spans="1:17" s="14" customFormat="1" ht="18.75">
      <c r="A48" s="14" t="s">
        <v>189</v>
      </c>
      <c r="C48" s="31">
        <v>24500000</v>
      </c>
      <c r="E48" s="31">
        <v>86067831150</v>
      </c>
      <c r="G48" s="31">
        <v>87188125500</v>
      </c>
      <c r="I48" s="31">
        <v>-1120294350</v>
      </c>
      <c r="K48" s="31">
        <v>24500000</v>
      </c>
      <c r="M48" s="31">
        <v>86067831150</v>
      </c>
      <c r="O48" s="31">
        <v>100899181395</v>
      </c>
      <c r="Q48" s="31">
        <v>-14831350245</v>
      </c>
    </row>
    <row r="49" spans="1:17" s="14" customFormat="1" ht="18.75">
      <c r="A49" s="14" t="s">
        <v>136</v>
      </c>
      <c r="C49" s="31">
        <v>13000000</v>
      </c>
      <c r="E49" s="31">
        <v>96144516000</v>
      </c>
      <c r="G49" s="31">
        <v>90458550000</v>
      </c>
      <c r="I49" s="31">
        <v>5685966000</v>
      </c>
      <c r="K49" s="31">
        <v>13000000</v>
      </c>
      <c r="M49" s="31">
        <v>96144516000</v>
      </c>
      <c r="O49" s="31">
        <v>90225695134</v>
      </c>
      <c r="Q49" s="31">
        <v>5918820866</v>
      </c>
    </row>
    <row r="50" spans="1:17" s="14" customFormat="1" ht="18.75">
      <c r="A50" s="14" t="s">
        <v>114</v>
      </c>
      <c r="C50" s="31">
        <v>8304632</v>
      </c>
      <c r="E50" s="31">
        <v>84450894867</v>
      </c>
      <c r="G50" s="31">
        <v>83377716339</v>
      </c>
      <c r="I50" s="31">
        <v>1073178528</v>
      </c>
      <c r="K50" s="31">
        <v>8304632</v>
      </c>
      <c r="M50" s="31">
        <v>84450894867</v>
      </c>
      <c r="O50" s="31">
        <v>100713677163</v>
      </c>
      <c r="Q50" s="31">
        <v>-16262782295</v>
      </c>
    </row>
    <row r="51" spans="1:17" s="14" customFormat="1" ht="18.75">
      <c r="A51" s="14" t="s">
        <v>115</v>
      </c>
      <c r="C51" s="31">
        <v>2450000</v>
      </c>
      <c r="E51" s="31">
        <v>34802187525</v>
      </c>
      <c r="G51" s="31">
        <v>42205871925</v>
      </c>
      <c r="I51" s="31">
        <v>-7403684400</v>
      </c>
      <c r="K51" s="31">
        <v>2450000</v>
      </c>
      <c r="M51" s="31">
        <v>34802187525</v>
      </c>
      <c r="O51" s="31">
        <v>46979300025</v>
      </c>
      <c r="Q51" s="31">
        <v>-12177112500</v>
      </c>
    </row>
    <row r="52" spans="1:17" s="14" customFormat="1" ht="18.75">
      <c r="A52" s="14" t="s">
        <v>125</v>
      </c>
      <c r="C52" s="31">
        <v>13500000</v>
      </c>
      <c r="E52" s="31">
        <v>184386334500</v>
      </c>
      <c r="G52" s="31">
        <v>189754204500</v>
      </c>
      <c r="I52" s="31">
        <v>-5367870000</v>
      </c>
      <c r="K52" s="31">
        <v>13500000</v>
      </c>
      <c r="M52" s="31">
        <v>184386334500</v>
      </c>
      <c r="O52" s="31">
        <v>201295125000</v>
      </c>
      <c r="Q52" s="31">
        <v>-16908790500</v>
      </c>
    </row>
    <row r="53" spans="1:17" s="14" customFormat="1" ht="18.75">
      <c r="A53" s="14" t="s">
        <v>197</v>
      </c>
      <c r="C53" s="31">
        <v>17000000</v>
      </c>
      <c r="E53" s="31">
        <v>58351729050</v>
      </c>
      <c r="G53" s="31">
        <v>58281034630</v>
      </c>
      <c r="I53" s="31">
        <v>70694420</v>
      </c>
      <c r="K53" s="31">
        <v>17000000</v>
      </c>
      <c r="M53" s="31">
        <v>58351729050</v>
      </c>
      <c r="O53" s="31">
        <v>58281034630</v>
      </c>
      <c r="Q53" s="31">
        <v>70694420</v>
      </c>
    </row>
    <row r="54" spans="1:17" s="14" customFormat="1" ht="18.75">
      <c r="A54" s="14" t="s">
        <v>61</v>
      </c>
      <c r="C54" s="31">
        <v>40379418</v>
      </c>
      <c r="E54" s="31">
        <v>70524504933</v>
      </c>
      <c r="G54" s="31">
        <v>78271362902</v>
      </c>
      <c r="I54" s="31">
        <v>-7746857968</v>
      </c>
      <c r="K54" s="31">
        <v>40379418</v>
      </c>
      <c r="M54" s="31">
        <v>70524504933</v>
      </c>
      <c r="O54" s="31">
        <v>74739116713</v>
      </c>
      <c r="Q54" s="31">
        <v>-4214611779</v>
      </c>
    </row>
    <row r="55" spans="1:17" s="14" customFormat="1" ht="18.75">
      <c r="A55" s="14" t="s">
        <v>122</v>
      </c>
      <c r="C55" s="31">
        <v>6189031</v>
      </c>
      <c r="E55" s="31">
        <v>59491834587</v>
      </c>
      <c r="G55" s="31">
        <v>63060114221</v>
      </c>
      <c r="I55" s="31">
        <v>-3568279633</v>
      </c>
      <c r="K55" s="31">
        <v>6189031</v>
      </c>
      <c r="M55" s="31">
        <v>59491834587</v>
      </c>
      <c r="O55" s="31">
        <v>59368790462</v>
      </c>
      <c r="Q55" s="31">
        <v>123044125</v>
      </c>
    </row>
    <row r="56" spans="1:17" s="14" customFormat="1" ht="18.75">
      <c r="A56" s="14" t="s">
        <v>187</v>
      </c>
      <c r="C56" s="31">
        <v>7000000</v>
      </c>
      <c r="E56" s="31">
        <v>64016820000</v>
      </c>
      <c r="G56" s="31">
        <v>81830196000</v>
      </c>
      <c r="I56" s="31">
        <v>-17813376000</v>
      </c>
      <c r="K56" s="31">
        <v>7000000</v>
      </c>
      <c r="M56" s="31">
        <v>64016820000</v>
      </c>
      <c r="O56" s="31">
        <v>84449089551</v>
      </c>
      <c r="Q56" s="31">
        <v>-20432269551</v>
      </c>
    </row>
    <row r="57" spans="1:17" s="14" customFormat="1" ht="18.75">
      <c r="A57" s="14" t="s">
        <v>138</v>
      </c>
      <c r="C57" s="31">
        <v>2700000</v>
      </c>
      <c r="E57" s="31">
        <v>101586939750</v>
      </c>
      <c r="G57" s="31">
        <v>97426840500</v>
      </c>
      <c r="I57" s="31">
        <v>4160099250</v>
      </c>
      <c r="K57" s="31">
        <v>2700000</v>
      </c>
      <c r="M57" s="31">
        <v>101586939750</v>
      </c>
      <c r="O57" s="31">
        <v>95436987262</v>
      </c>
      <c r="Q57" s="31">
        <v>6149952488</v>
      </c>
    </row>
    <row r="58" spans="1:17" s="14" customFormat="1" ht="18.75">
      <c r="A58" s="14" t="s">
        <v>120</v>
      </c>
      <c r="C58" s="31">
        <v>18700829</v>
      </c>
      <c r="E58" s="31">
        <v>70231354156</v>
      </c>
      <c r="G58" s="31">
        <v>81822195808</v>
      </c>
      <c r="I58" s="31">
        <v>-11590841651</v>
      </c>
      <c r="K58" s="31">
        <v>18700829</v>
      </c>
      <c r="M58" s="31">
        <v>70231354156</v>
      </c>
      <c r="O58" s="31">
        <v>111094018431</v>
      </c>
      <c r="Q58" s="31">
        <v>-40862664274</v>
      </c>
    </row>
    <row r="59" spans="1:17" s="14" customFormat="1" ht="18.75">
      <c r="A59" s="14" t="s">
        <v>117</v>
      </c>
      <c r="C59" s="31">
        <v>12183006</v>
      </c>
      <c r="E59" s="31">
        <v>47836542601</v>
      </c>
      <c r="G59" s="31">
        <v>53346827888</v>
      </c>
      <c r="I59" s="31">
        <v>-5510285286</v>
      </c>
      <c r="K59" s="31">
        <v>12183006</v>
      </c>
      <c r="M59" s="31">
        <v>47836542601</v>
      </c>
      <c r="O59" s="31">
        <v>69185874321</v>
      </c>
      <c r="Q59" s="31">
        <v>-21349331719</v>
      </c>
    </row>
    <row r="60" spans="1:17" ht="19.5" thickBot="1">
      <c r="A60" s="3" t="s">
        <v>12</v>
      </c>
      <c r="C60" s="32">
        <f>SUM(C4:C59)</f>
        <v>808162348</v>
      </c>
      <c r="E60" s="32">
        <f>SUM(E4:E59)</f>
        <v>4128454560728</v>
      </c>
      <c r="G60" s="32">
        <f>SUM(G4:G59)</f>
        <v>4329824698141</v>
      </c>
      <c r="I60" s="32">
        <f>SUM(I4:I59)</f>
        <v>-201370137386</v>
      </c>
      <c r="K60" s="32">
        <f>SUM(K4:K59)</f>
        <v>808162348</v>
      </c>
      <c r="M60" s="32">
        <f>SUM(M4:M59)</f>
        <v>4128454560728</v>
      </c>
      <c r="O60" s="32">
        <f>SUM(O4:O59)</f>
        <v>4603362547718</v>
      </c>
      <c r="Q60" s="32">
        <f>SUM(Q4:Q59)</f>
        <v>-474907986963</v>
      </c>
    </row>
    <row r="61" spans="1:17" ht="19.5" thickTop="1">
      <c r="C61" s="4"/>
      <c r="E61" s="4"/>
      <c r="G61" s="4"/>
      <c r="I61" s="4"/>
      <c r="K61" s="4"/>
      <c r="M61" s="4"/>
      <c r="O61" s="4"/>
      <c r="Q61" s="4"/>
    </row>
    <row r="62" spans="1:17" ht="18.75">
      <c r="A62" s="118" t="s">
        <v>48</v>
      </c>
      <c r="B62" s="118"/>
      <c r="C62" s="118"/>
      <c r="D62" s="118"/>
      <c r="E62" s="118"/>
      <c r="F62" s="118"/>
      <c r="G62" s="118"/>
      <c r="H62" s="118"/>
      <c r="I62" s="118"/>
      <c r="J62" s="118"/>
      <c r="K62" s="118"/>
      <c r="L62" s="118"/>
      <c r="M62" s="118"/>
      <c r="N62" s="118"/>
      <c r="O62" s="118"/>
      <c r="P62" s="118"/>
      <c r="Q62" s="118"/>
    </row>
  </sheetData>
  <mergeCells count="4">
    <mergeCell ref="A62:Q62"/>
    <mergeCell ref="A1:Q1"/>
    <mergeCell ref="C2:I2"/>
    <mergeCell ref="K2:Q2"/>
  </mergeCells>
  <pageMargins left="0.39370078740157483" right="0.39370078740157483" top="1.0629921259842521" bottom="0.39370078740157483" header="0.27559055118110237" footer="0.31496062992125984"/>
  <pageSetup paperSize="9" scale="78" fitToHeight="0" orientation="landscape" r:id="rId1"/>
  <headerFooter>
    <oddHeader>&amp;C&amp;"B Nazanin,Bold"&amp;16&amp;U‫صندوق سرمایه‌گذاری مدیریت ثروت صندوق بازنشستگی کشوری
‫صورت وضعیت درآمدها
‫برای ماه منتهی به 1403/03/31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1:W67"/>
  <sheetViews>
    <sheetView rightToLeft="1" view="pageBreakPreview" zoomScale="85" zoomScaleNormal="85" zoomScaleSheetLayoutView="85" zoomScalePageLayoutView="70" workbookViewId="0">
      <pane ySplit="5" topLeftCell="A6" activePane="bottomLeft" state="frozen"/>
      <selection pane="bottomLeft" activeCell="C4" sqref="C4:C5"/>
    </sheetView>
  </sheetViews>
  <sheetFormatPr defaultRowHeight="18"/>
  <cols>
    <col min="1" max="1" width="29.85546875" style="1" bestFit="1" customWidth="1"/>
    <col min="2" max="2" width="1.42578125" style="1" customWidth="1"/>
    <col min="3" max="3" width="13.7109375" style="1" bestFit="1" customWidth="1"/>
    <col min="4" max="4" width="1.42578125" style="1" customWidth="1"/>
    <col min="5" max="5" width="19.42578125" style="1" bestFit="1" customWidth="1"/>
    <col min="6" max="6" width="1.42578125" style="1" customWidth="1"/>
    <col min="7" max="7" width="19.42578125" style="1" bestFit="1" customWidth="1"/>
    <col min="8" max="8" width="1.42578125" style="1" customWidth="1"/>
    <col min="9" max="9" width="13" style="1" bestFit="1" customWidth="1"/>
    <col min="10" max="10" width="17.85546875" style="1" bestFit="1" customWidth="1"/>
    <col min="11" max="11" width="1.42578125" style="1" customWidth="1"/>
    <col min="12" max="12" width="14.140625" style="1" bestFit="1" customWidth="1"/>
    <col min="13" max="13" width="17.85546875" style="1" bestFit="1" customWidth="1"/>
    <col min="14" max="14" width="1.140625" style="1" customWidth="1"/>
    <col min="15" max="15" width="13.5703125" style="1" bestFit="1" customWidth="1"/>
    <col min="16" max="16" width="1.42578125" style="1" customWidth="1"/>
    <col min="17" max="17" width="14.42578125" style="1" bestFit="1" customWidth="1"/>
    <col min="18" max="18" width="1.42578125" style="1" customWidth="1"/>
    <col min="19" max="19" width="19.5703125" style="1" bestFit="1" customWidth="1"/>
    <col min="20" max="20" width="1.42578125" style="1" customWidth="1"/>
    <col min="21" max="21" width="19.28515625" style="1" bestFit="1" customWidth="1"/>
    <col min="22" max="22" width="1.42578125" style="1" customWidth="1"/>
    <col min="23" max="23" width="16.7109375" style="1" bestFit="1" customWidth="1"/>
    <col min="24" max="16384" width="9.140625" style="1"/>
  </cols>
  <sheetData>
    <row r="1" spans="1:23" ht="18" customHeight="1">
      <c r="A1" s="90" t="s">
        <v>100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89"/>
      <c r="U1" s="89"/>
      <c r="V1" s="89"/>
      <c r="W1" s="89"/>
    </row>
    <row r="2" spans="1:23" ht="21">
      <c r="A2" s="90" t="s">
        <v>1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  <c r="V2" s="89"/>
      <c r="W2" s="89"/>
    </row>
    <row r="3" spans="1:23" ht="21">
      <c r="C3" s="91" t="s">
        <v>190</v>
      </c>
      <c r="D3" s="92"/>
      <c r="E3" s="92"/>
      <c r="F3" s="92"/>
      <c r="G3" s="92"/>
      <c r="I3" s="91" t="s">
        <v>2</v>
      </c>
      <c r="J3" s="92"/>
      <c r="K3" s="92"/>
      <c r="L3" s="92"/>
      <c r="M3" s="92"/>
      <c r="O3" s="91" t="s">
        <v>200</v>
      </c>
      <c r="P3" s="92"/>
      <c r="Q3" s="92"/>
      <c r="R3" s="92"/>
      <c r="S3" s="92"/>
      <c r="T3" s="92"/>
      <c r="U3" s="92"/>
      <c r="V3" s="92"/>
      <c r="W3" s="92"/>
    </row>
    <row r="4" spans="1:23" ht="18.75">
      <c r="A4" s="93" t="s">
        <v>3</v>
      </c>
      <c r="C4" s="93" t="s">
        <v>4</v>
      </c>
      <c r="E4" s="93" t="s">
        <v>5</v>
      </c>
      <c r="G4" s="93" t="s">
        <v>6</v>
      </c>
      <c r="I4" s="93" t="s">
        <v>7</v>
      </c>
      <c r="J4" s="89"/>
      <c r="L4" s="93" t="s">
        <v>8</v>
      </c>
      <c r="M4" s="89"/>
      <c r="O4" s="93" t="s">
        <v>4</v>
      </c>
      <c r="Q4" s="95" t="s">
        <v>9</v>
      </c>
      <c r="S4" s="93" t="s">
        <v>5</v>
      </c>
      <c r="U4" s="93" t="s">
        <v>6</v>
      </c>
      <c r="W4" s="95" t="s">
        <v>10</v>
      </c>
    </row>
    <row r="5" spans="1:23" ht="18.75">
      <c r="A5" s="94"/>
      <c r="C5" s="94"/>
      <c r="E5" s="94"/>
      <c r="G5" s="94"/>
      <c r="I5" s="5" t="s">
        <v>4</v>
      </c>
      <c r="J5" s="5" t="s">
        <v>5</v>
      </c>
      <c r="L5" s="5" t="s">
        <v>4</v>
      </c>
      <c r="M5" s="5" t="s">
        <v>11</v>
      </c>
      <c r="O5" s="94"/>
      <c r="Q5" s="94"/>
      <c r="S5" s="94"/>
      <c r="U5" s="94"/>
      <c r="W5" s="94"/>
    </row>
    <row r="6" spans="1:23" s="14" customFormat="1" ht="18.75">
      <c r="A6" s="14" t="s">
        <v>137</v>
      </c>
      <c r="C6" s="10">
        <v>321160</v>
      </c>
      <c r="E6" s="10">
        <v>6432246780</v>
      </c>
      <c r="G6" s="10">
        <v>5966765641.6199999</v>
      </c>
      <c r="I6" s="10">
        <v>0</v>
      </c>
      <c r="J6" s="10">
        <v>0</v>
      </c>
      <c r="L6" s="10">
        <v>0</v>
      </c>
      <c r="M6" s="10">
        <v>0</v>
      </c>
      <c r="O6" s="10">
        <v>321160</v>
      </c>
      <c r="Q6" s="10">
        <v>17640</v>
      </c>
      <c r="S6" s="10">
        <v>6432246780</v>
      </c>
      <c r="U6" s="10">
        <v>5631554088.7200003</v>
      </c>
      <c r="W6" s="6">
        <v>1.1999999999999999E-3</v>
      </c>
    </row>
    <row r="7" spans="1:23" s="14" customFormat="1" ht="18.75">
      <c r="A7" s="14" t="s">
        <v>107</v>
      </c>
      <c r="C7" s="10">
        <v>57332580</v>
      </c>
      <c r="E7" s="10">
        <v>97215096620</v>
      </c>
      <c r="G7" s="10">
        <v>95403689223.425995</v>
      </c>
      <c r="I7" s="10">
        <v>0</v>
      </c>
      <c r="J7" s="10">
        <v>0</v>
      </c>
      <c r="L7" s="31">
        <v>0</v>
      </c>
      <c r="M7" s="10">
        <v>0</v>
      </c>
      <c r="O7" s="10">
        <v>57332580</v>
      </c>
      <c r="Q7" s="10">
        <v>1664</v>
      </c>
      <c r="S7" s="10">
        <v>97215096620</v>
      </c>
      <c r="U7" s="10">
        <v>94833774711.936005</v>
      </c>
      <c r="W7" s="6">
        <v>1.9599999999999999E-2</v>
      </c>
    </row>
    <row r="8" spans="1:23" s="14" customFormat="1" ht="18.75">
      <c r="A8" s="14" t="s">
        <v>97</v>
      </c>
      <c r="C8" s="10">
        <v>17395977</v>
      </c>
      <c r="E8" s="10">
        <v>30339847184</v>
      </c>
      <c r="G8" s="10">
        <v>50217335600.612396</v>
      </c>
      <c r="I8" s="10">
        <v>0</v>
      </c>
      <c r="J8" s="10">
        <v>0</v>
      </c>
      <c r="L8" s="10">
        <v>0</v>
      </c>
      <c r="M8" s="10">
        <v>0</v>
      </c>
      <c r="O8" s="10">
        <v>17395977</v>
      </c>
      <c r="Q8" s="10">
        <v>2853</v>
      </c>
      <c r="S8" s="10">
        <v>30339847184</v>
      </c>
      <c r="U8" s="10">
        <v>49335419582.833</v>
      </c>
      <c r="W8" s="6">
        <v>1.0200000000000001E-2</v>
      </c>
    </row>
    <row r="9" spans="1:23" s="14" customFormat="1" ht="18.75">
      <c r="A9" s="14" t="s">
        <v>61</v>
      </c>
      <c r="C9" s="10">
        <v>40379418</v>
      </c>
      <c r="E9" s="10">
        <v>172257222495</v>
      </c>
      <c r="G9" s="10">
        <v>78271362902.654999</v>
      </c>
      <c r="I9" s="10">
        <v>0</v>
      </c>
      <c r="J9" s="10">
        <v>0</v>
      </c>
      <c r="L9" s="31">
        <v>0</v>
      </c>
      <c r="M9" s="31">
        <v>0</v>
      </c>
      <c r="O9" s="10">
        <v>40379418</v>
      </c>
      <c r="Q9" s="10">
        <v>1757</v>
      </c>
      <c r="S9" s="10">
        <v>172257222495</v>
      </c>
      <c r="U9" s="10">
        <v>70524504933.315308</v>
      </c>
      <c r="W9" s="6">
        <v>1.46E-2</v>
      </c>
    </row>
    <row r="10" spans="1:23" s="14" customFormat="1" ht="18.75">
      <c r="A10" s="14" t="s">
        <v>81</v>
      </c>
      <c r="C10" s="10">
        <v>11789926</v>
      </c>
      <c r="E10" s="10">
        <v>36299016325</v>
      </c>
      <c r="G10" s="10">
        <v>37538442336.780899</v>
      </c>
      <c r="I10" s="10">
        <v>0</v>
      </c>
      <c r="J10" s="10">
        <v>0</v>
      </c>
      <c r="L10" s="31">
        <v>0</v>
      </c>
      <c r="M10" s="31">
        <v>0</v>
      </c>
      <c r="O10" s="10">
        <v>11789926</v>
      </c>
      <c r="Q10" s="10">
        <v>3082</v>
      </c>
      <c r="S10" s="10">
        <v>36299016325</v>
      </c>
      <c r="U10" s="10">
        <v>36120349448.004601</v>
      </c>
      <c r="W10" s="6">
        <v>7.4999999999999997E-3</v>
      </c>
    </row>
    <row r="11" spans="1:23" s="14" customFormat="1" ht="18.75">
      <c r="A11" s="14" t="s">
        <v>124</v>
      </c>
      <c r="C11" s="10">
        <v>4287428</v>
      </c>
      <c r="E11" s="10">
        <v>10895693658</v>
      </c>
      <c r="G11" s="10">
        <v>11208843822.941999</v>
      </c>
      <c r="I11" s="10">
        <v>0</v>
      </c>
      <c r="J11" s="10">
        <v>0</v>
      </c>
      <c r="L11" s="31">
        <v>0</v>
      </c>
      <c r="M11" s="31">
        <v>0</v>
      </c>
      <c r="O11" s="10">
        <v>4287428</v>
      </c>
      <c r="Q11" s="10">
        <v>2646</v>
      </c>
      <c r="S11" s="10">
        <v>10895693658</v>
      </c>
      <c r="U11" s="10">
        <v>11277034507.7964</v>
      </c>
      <c r="W11" s="6">
        <v>2.3E-3</v>
      </c>
    </row>
    <row r="12" spans="1:23" s="14" customFormat="1" ht="18.75">
      <c r="A12" s="14" t="s">
        <v>82</v>
      </c>
      <c r="C12" s="10">
        <v>15217153</v>
      </c>
      <c r="E12" s="10">
        <v>42562077287</v>
      </c>
      <c r="G12" s="10">
        <v>45848757758.079102</v>
      </c>
      <c r="I12" s="10">
        <v>0</v>
      </c>
      <c r="J12" s="10">
        <v>0</v>
      </c>
      <c r="L12" s="31">
        <v>0</v>
      </c>
      <c r="M12" s="31">
        <v>0</v>
      </c>
      <c r="O12" s="10">
        <v>15217153</v>
      </c>
      <c r="Q12" s="10">
        <v>2820</v>
      </c>
      <c r="S12" s="10">
        <v>42562077287</v>
      </c>
      <c r="U12" s="10">
        <v>42657042849.813004</v>
      </c>
      <c r="W12" s="6">
        <v>8.8000000000000005E-3</v>
      </c>
    </row>
    <row r="13" spans="1:23" s="14" customFormat="1" ht="18.75">
      <c r="A13" s="14" t="s">
        <v>78</v>
      </c>
      <c r="C13" s="10">
        <v>47286415</v>
      </c>
      <c r="E13" s="10">
        <v>106423867069</v>
      </c>
      <c r="G13" s="10">
        <v>172602583370.51401</v>
      </c>
      <c r="I13" s="10">
        <v>0</v>
      </c>
      <c r="J13" s="10">
        <v>0</v>
      </c>
      <c r="L13" s="31">
        <v>0</v>
      </c>
      <c r="M13" s="31">
        <v>0</v>
      </c>
      <c r="O13" s="10">
        <v>47286415</v>
      </c>
      <c r="Q13" s="10">
        <v>3654</v>
      </c>
      <c r="S13" s="10">
        <v>106423867069</v>
      </c>
      <c r="U13" s="10">
        <v>171756492275.56</v>
      </c>
      <c r="W13" s="6">
        <v>3.5499999999999997E-2</v>
      </c>
    </row>
    <row r="14" spans="1:23" s="14" customFormat="1" ht="18.75">
      <c r="A14" s="14" t="s">
        <v>108</v>
      </c>
      <c r="C14" s="10">
        <v>48742500</v>
      </c>
      <c r="E14" s="10">
        <v>140055567756</v>
      </c>
      <c r="G14" s="10">
        <v>112022138673</v>
      </c>
      <c r="I14" s="10">
        <v>0</v>
      </c>
      <c r="J14" s="10">
        <v>0</v>
      </c>
      <c r="L14" s="31">
        <v>0</v>
      </c>
      <c r="M14" s="31">
        <v>0</v>
      </c>
      <c r="O14" s="10">
        <v>48742500</v>
      </c>
      <c r="Q14" s="10">
        <v>2270</v>
      </c>
      <c r="S14" s="10">
        <v>140055567756</v>
      </c>
      <c r="U14" s="10">
        <v>109987134423.75</v>
      </c>
      <c r="W14" s="6">
        <v>2.2800000000000001E-2</v>
      </c>
    </row>
    <row r="15" spans="1:23" s="14" customFormat="1" ht="18.75">
      <c r="A15" s="14" t="s">
        <v>125</v>
      </c>
      <c r="C15" s="10">
        <v>13500000</v>
      </c>
      <c r="E15" s="10">
        <v>192159536500</v>
      </c>
      <c r="G15" s="10">
        <v>189754204500</v>
      </c>
      <c r="I15" s="10">
        <v>0</v>
      </c>
      <c r="J15" s="10">
        <v>0</v>
      </c>
      <c r="L15" s="31">
        <v>0</v>
      </c>
      <c r="M15" s="31">
        <v>0</v>
      </c>
      <c r="O15" s="10">
        <v>13500000</v>
      </c>
      <c r="Q15" s="10">
        <v>13740</v>
      </c>
      <c r="S15" s="10">
        <v>192159536500</v>
      </c>
      <c r="U15" s="10">
        <v>184386334500</v>
      </c>
      <c r="W15" s="6">
        <v>3.8199999999999998E-2</v>
      </c>
    </row>
    <row r="16" spans="1:23" s="14" customFormat="1" ht="18.75">
      <c r="A16" s="14" t="s">
        <v>93</v>
      </c>
      <c r="C16" s="10">
        <v>14497759</v>
      </c>
      <c r="E16" s="10">
        <v>31119215777</v>
      </c>
      <c r="G16" s="10">
        <v>64131163136.077499</v>
      </c>
      <c r="I16" s="10">
        <v>0</v>
      </c>
      <c r="J16" s="10">
        <v>0</v>
      </c>
      <c r="L16" s="31">
        <v>0</v>
      </c>
      <c r="M16" s="31">
        <v>0</v>
      </c>
      <c r="O16" s="10">
        <v>14497759</v>
      </c>
      <c r="Q16" s="10">
        <v>3812</v>
      </c>
      <c r="S16" s="10">
        <v>31119215777</v>
      </c>
      <c r="U16" s="10">
        <v>54936627837.017403</v>
      </c>
      <c r="W16" s="6">
        <v>1.14E-2</v>
      </c>
    </row>
    <row r="17" spans="1:23" s="14" customFormat="1" ht="18.75">
      <c r="A17" s="14" t="s">
        <v>90</v>
      </c>
      <c r="C17" s="10">
        <v>13867400</v>
      </c>
      <c r="E17" s="10">
        <v>49843801720</v>
      </c>
      <c r="G17" s="10">
        <v>74851947107.100006</v>
      </c>
      <c r="I17" s="10">
        <v>0</v>
      </c>
      <c r="J17" s="10">
        <v>0</v>
      </c>
      <c r="L17" s="31">
        <v>0</v>
      </c>
      <c r="M17" s="31">
        <v>0</v>
      </c>
      <c r="O17" s="10">
        <v>13867400</v>
      </c>
      <c r="Q17" s="10">
        <v>5240</v>
      </c>
      <c r="S17" s="10">
        <v>49843801720</v>
      </c>
      <c r="U17" s="10">
        <v>72232818202.800003</v>
      </c>
      <c r="W17" s="6">
        <v>1.49E-2</v>
      </c>
    </row>
    <row r="18" spans="1:23" s="14" customFormat="1" ht="18.75">
      <c r="A18" s="14" t="s">
        <v>122</v>
      </c>
      <c r="C18" s="10">
        <v>6189031</v>
      </c>
      <c r="E18" s="10">
        <v>83270103164</v>
      </c>
      <c r="G18" s="10">
        <v>63060114221.887497</v>
      </c>
      <c r="I18" s="10">
        <v>0</v>
      </c>
      <c r="J18" s="10">
        <v>0</v>
      </c>
      <c r="L18" s="31">
        <v>0</v>
      </c>
      <c r="M18" s="31">
        <v>0</v>
      </c>
      <c r="O18" s="10">
        <v>6189031</v>
      </c>
      <c r="Q18" s="10">
        <v>9670</v>
      </c>
      <c r="S18" s="10">
        <v>83270103164</v>
      </c>
      <c r="U18" s="10">
        <v>59491834587.8685</v>
      </c>
      <c r="W18" s="6">
        <v>1.23E-2</v>
      </c>
    </row>
    <row r="19" spans="1:23" s="14" customFormat="1" ht="18.75">
      <c r="A19" s="14" t="s">
        <v>111</v>
      </c>
      <c r="C19" s="10">
        <v>4599827</v>
      </c>
      <c r="E19" s="10">
        <v>132017918665</v>
      </c>
      <c r="G19" s="10">
        <v>77548888177.776001</v>
      </c>
      <c r="I19" s="10">
        <v>0</v>
      </c>
      <c r="J19" s="10">
        <v>0</v>
      </c>
      <c r="L19" s="31">
        <v>0</v>
      </c>
      <c r="M19" s="31">
        <v>0</v>
      </c>
      <c r="O19" s="10">
        <v>4599827</v>
      </c>
      <c r="Q19" s="10">
        <v>17170</v>
      </c>
      <c r="S19" s="10">
        <v>132017918665</v>
      </c>
      <c r="U19" s="10">
        <v>78509104363.939499</v>
      </c>
      <c r="W19" s="6">
        <v>1.6199999999999999E-2</v>
      </c>
    </row>
    <row r="20" spans="1:23" s="14" customFormat="1" ht="18.75">
      <c r="A20" s="14" t="s">
        <v>143</v>
      </c>
      <c r="C20" s="10">
        <v>4100000</v>
      </c>
      <c r="E20" s="10">
        <v>68190446531</v>
      </c>
      <c r="G20" s="10">
        <v>67247482500</v>
      </c>
      <c r="I20" s="10">
        <v>0</v>
      </c>
      <c r="J20" s="10">
        <v>0</v>
      </c>
      <c r="L20" s="31">
        <v>0</v>
      </c>
      <c r="M20" s="31">
        <v>0</v>
      </c>
      <c r="O20" s="10">
        <v>4100000</v>
      </c>
      <c r="Q20" s="10">
        <v>17460</v>
      </c>
      <c r="S20" s="10">
        <v>68190446531</v>
      </c>
      <c r="U20" s="10">
        <v>71160063300</v>
      </c>
      <c r="W20" s="6">
        <v>1.47E-2</v>
      </c>
    </row>
    <row r="21" spans="1:23" s="14" customFormat="1" ht="18.75">
      <c r="A21" s="14" t="s">
        <v>126</v>
      </c>
      <c r="C21" s="10">
        <v>410000</v>
      </c>
      <c r="E21" s="10">
        <v>70201786761</v>
      </c>
      <c r="G21" s="10">
        <v>59503833000</v>
      </c>
      <c r="I21" s="10">
        <v>0</v>
      </c>
      <c r="J21" s="10">
        <v>0</v>
      </c>
      <c r="L21" s="31">
        <v>0</v>
      </c>
      <c r="M21" s="31">
        <v>0</v>
      </c>
      <c r="O21" s="10">
        <v>410000</v>
      </c>
      <c r="Q21" s="10">
        <v>140790</v>
      </c>
      <c r="S21" s="10">
        <v>70201786761</v>
      </c>
      <c r="U21" s="10">
        <v>57380442795</v>
      </c>
      <c r="W21" s="6">
        <v>1.1900000000000001E-2</v>
      </c>
    </row>
    <row r="22" spans="1:23" s="14" customFormat="1" ht="18.75">
      <c r="A22" s="14" t="s">
        <v>84</v>
      </c>
      <c r="C22" s="10">
        <v>5000000</v>
      </c>
      <c r="E22" s="10">
        <v>75670216569</v>
      </c>
      <c r="G22" s="10">
        <v>78828165000</v>
      </c>
      <c r="I22" s="10">
        <v>0</v>
      </c>
      <c r="J22" s="10">
        <v>0</v>
      </c>
      <c r="L22" s="31">
        <v>-5000000</v>
      </c>
      <c r="M22" s="31">
        <v>77287387625</v>
      </c>
      <c r="O22" s="10">
        <v>0</v>
      </c>
      <c r="Q22" s="10">
        <v>0</v>
      </c>
      <c r="S22" s="10">
        <v>0</v>
      </c>
      <c r="U22" s="10">
        <v>0</v>
      </c>
      <c r="W22" s="6">
        <v>0</v>
      </c>
    </row>
    <row r="23" spans="1:23" s="14" customFormat="1" ht="18.75">
      <c r="A23" s="14" t="s">
        <v>114</v>
      </c>
      <c r="C23" s="10">
        <v>8304632</v>
      </c>
      <c r="E23" s="10">
        <v>142692668508</v>
      </c>
      <c r="G23" s="10">
        <v>83377716339.960007</v>
      </c>
      <c r="I23" s="10">
        <v>0</v>
      </c>
      <c r="J23" s="10">
        <v>0</v>
      </c>
      <c r="L23" s="31">
        <v>0</v>
      </c>
      <c r="M23" s="31">
        <v>0</v>
      </c>
      <c r="O23" s="10">
        <v>8304632</v>
      </c>
      <c r="Q23" s="10">
        <v>10230</v>
      </c>
      <c r="S23" s="10">
        <v>142692668508</v>
      </c>
      <c r="U23" s="10">
        <v>84450894867.108002</v>
      </c>
      <c r="W23" s="6">
        <v>1.7500000000000002E-2</v>
      </c>
    </row>
    <row r="24" spans="1:23" s="14" customFormat="1" ht="18.75">
      <c r="A24" s="14" t="s">
        <v>121</v>
      </c>
      <c r="C24" s="10">
        <v>27800000</v>
      </c>
      <c r="E24" s="10">
        <v>60828242900</v>
      </c>
      <c r="G24" s="10">
        <v>55545525900</v>
      </c>
      <c r="I24" s="10">
        <v>0</v>
      </c>
      <c r="J24" s="10">
        <v>0</v>
      </c>
      <c r="L24" s="31">
        <v>0</v>
      </c>
      <c r="M24" s="31">
        <v>0</v>
      </c>
      <c r="O24" s="10">
        <v>27800000</v>
      </c>
      <c r="Q24" s="10">
        <v>1940</v>
      </c>
      <c r="S24" s="10">
        <v>60828242900</v>
      </c>
      <c r="U24" s="10">
        <v>53611104600</v>
      </c>
      <c r="W24" s="6">
        <v>1.11E-2</v>
      </c>
    </row>
    <row r="25" spans="1:23" s="14" customFormat="1" ht="18.75">
      <c r="A25" s="14" t="s">
        <v>98</v>
      </c>
      <c r="C25" s="10">
        <v>7502416</v>
      </c>
      <c r="E25" s="10">
        <v>53171421145</v>
      </c>
      <c r="G25" s="10">
        <v>66747100791.959999</v>
      </c>
      <c r="I25" s="10">
        <v>0</v>
      </c>
      <c r="J25" s="10">
        <v>0</v>
      </c>
      <c r="L25" s="31">
        <v>0</v>
      </c>
      <c r="M25" s="31">
        <v>0</v>
      </c>
      <c r="O25" s="10">
        <v>7502416</v>
      </c>
      <c r="Q25" s="10">
        <v>9180</v>
      </c>
      <c r="S25" s="10">
        <v>53171421145</v>
      </c>
      <c r="U25" s="10">
        <v>68462389415.664001</v>
      </c>
      <c r="W25" s="6">
        <v>1.4200000000000001E-2</v>
      </c>
    </row>
    <row r="26" spans="1:23" s="14" customFormat="1" ht="18.75">
      <c r="A26" s="14" t="s">
        <v>138</v>
      </c>
      <c r="C26" s="10">
        <v>2700000</v>
      </c>
      <c r="E26" s="10">
        <v>95436987262</v>
      </c>
      <c r="G26" s="10">
        <v>97426840500</v>
      </c>
      <c r="I26" s="10">
        <v>0</v>
      </c>
      <c r="J26" s="10">
        <v>0</v>
      </c>
      <c r="L26" s="31">
        <v>0</v>
      </c>
      <c r="M26" s="31">
        <v>0</v>
      </c>
      <c r="O26" s="10">
        <v>2700000</v>
      </c>
      <c r="Q26" s="10">
        <v>37850</v>
      </c>
      <c r="S26" s="10">
        <v>95436987262</v>
      </c>
      <c r="U26" s="10">
        <v>101586939750</v>
      </c>
      <c r="W26" s="6">
        <v>2.1000000000000001E-2</v>
      </c>
    </row>
    <row r="27" spans="1:23" s="14" customFormat="1" ht="18.75">
      <c r="A27" s="14" t="s">
        <v>186</v>
      </c>
      <c r="C27" s="10">
        <v>625000</v>
      </c>
      <c r="E27" s="10">
        <v>5464957680</v>
      </c>
      <c r="G27" s="10">
        <v>5808979687.5</v>
      </c>
      <c r="I27" s="10">
        <v>0</v>
      </c>
      <c r="J27" s="10">
        <v>0</v>
      </c>
      <c r="L27" s="31">
        <v>0</v>
      </c>
      <c r="M27" s="31">
        <v>0</v>
      </c>
      <c r="O27" s="10">
        <v>625000</v>
      </c>
      <c r="Q27" s="10">
        <v>8450</v>
      </c>
      <c r="S27" s="10">
        <v>5464957680</v>
      </c>
      <c r="U27" s="10">
        <v>5249826562.5</v>
      </c>
      <c r="W27" s="6">
        <v>1.1000000000000001E-3</v>
      </c>
    </row>
    <row r="28" spans="1:23" s="14" customFormat="1" ht="18.75">
      <c r="A28" s="14" t="s">
        <v>127</v>
      </c>
      <c r="C28" s="10">
        <v>10000000</v>
      </c>
      <c r="E28" s="10">
        <v>67051756000</v>
      </c>
      <c r="G28" s="10">
        <v>44732250000</v>
      </c>
      <c r="I28" s="10">
        <v>0</v>
      </c>
      <c r="J28" s="10">
        <v>0</v>
      </c>
      <c r="L28" s="31">
        <v>0</v>
      </c>
      <c r="M28" s="31">
        <v>0</v>
      </c>
      <c r="O28" s="10">
        <v>10000000</v>
      </c>
      <c r="Q28" s="10">
        <v>3825</v>
      </c>
      <c r="S28" s="10">
        <v>67051756000</v>
      </c>
      <c r="U28" s="10">
        <v>38022412500</v>
      </c>
      <c r="W28" s="6">
        <v>7.9000000000000008E-3</v>
      </c>
    </row>
    <row r="29" spans="1:23" s="14" customFormat="1" ht="18.75">
      <c r="A29" s="14" t="s">
        <v>139</v>
      </c>
      <c r="C29" s="10">
        <v>6271269</v>
      </c>
      <c r="E29" s="10">
        <v>39248688695</v>
      </c>
      <c r="G29" s="10">
        <v>29174909163.425999</v>
      </c>
      <c r="I29" s="10">
        <v>0</v>
      </c>
      <c r="J29" s="10">
        <v>0</v>
      </c>
      <c r="L29" s="31">
        <v>-6271269</v>
      </c>
      <c r="M29" s="31">
        <v>0</v>
      </c>
      <c r="O29" s="10">
        <v>0</v>
      </c>
      <c r="Q29" s="10">
        <v>0</v>
      </c>
      <c r="S29" s="10">
        <v>0</v>
      </c>
      <c r="U29" s="10">
        <v>0</v>
      </c>
      <c r="W29" s="6">
        <v>0</v>
      </c>
    </row>
    <row r="30" spans="1:23" s="14" customFormat="1" ht="18.75">
      <c r="A30" s="14" t="s">
        <v>185</v>
      </c>
      <c r="C30" s="10">
        <v>2300000</v>
      </c>
      <c r="E30" s="10">
        <v>15202563438</v>
      </c>
      <c r="G30" s="10">
        <v>14609552850</v>
      </c>
      <c r="I30" s="10">
        <v>1700000</v>
      </c>
      <c r="J30" s="10">
        <v>10124386635</v>
      </c>
      <c r="L30" s="31">
        <v>0</v>
      </c>
      <c r="M30" s="31">
        <v>0</v>
      </c>
      <c r="O30" s="10">
        <v>4000000</v>
      </c>
      <c r="Q30" s="10">
        <v>5930</v>
      </c>
      <c r="S30" s="10">
        <v>25326950073</v>
      </c>
      <c r="U30" s="10">
        <v>23578866000</v>
      </c>
      <c r="W30" s="6">
        <v>4.8999999999999998E-3</v>
      </c>
    </row>
    <row r="31" spans="1:23" s="14" customFormat="1" ht="18.75">
      <c r="A31" s="14" t="s">
        <v>62</v>
      </c>
      <c r="C31" s="10">
        <v>65916275</v>
      </c>
      <c r="E31" s="10">
        <v>118756433566</v>
      </c>
      <c r="G31" s="10">
        <v>96975628282.350006</v>
      </c>
      <c r="I31" s="10">
        <v>0</v>
      </c>
      <c r="J31" s="10">
        <v>0</v>
      </c>
      <c r="L31" s="31">
        <v>0</v>
      </c>
      <c r="M31" s="31">
        <v>0</v>
      </c>
      <c r="O31" s="10">
        <v>65916275</v>
      </c>
      <c r="Q31" s="10">
        <v>1467</v>
      </c>
      <c r="S31" s="10">
        <v>118756433566</v>
      </c>
      <c r="U31" s="10">
        <v>96123815331.221298</v>
      </c>
      <c r="W31" s="6">
        <v>1.9900000000000001E-2</v>
      </c>
    </row>
    <row r="32" spans="1:23" s="14" customFormat="1" ht="18.75">
      <c r="A32" s="14" t="s">
        <v>86</v>
      </c>
      <c r="C32" s="10">
        <v>1447871</v>
      </c>
      <c r="E32" s="10">
        <v>36018047306</v>
      </c>
      <c r="G32" s="10">
        <v>37578978534.730499</v>
      </c>
      <c r="I32" s="10">
        <v>0</v>
      </c>
      <c r="J32" s="10">
        <v>0</v>
      </c>
      <c r="L32" s="31">
        <v>0</v>
      </c>
      <c r="M32" s="31">
        <v>0</v>
      </c>
      <c r="O32" s="10">
        <v>1447871</v>
      </c>
      <c r="Q32" s="10">
        <v>26400</v>
      </c>
      <c r="S32" s="10">
        <v>36018047306</v>
      </c>
      <c r="U32" s="10">
        <v>37996362823.32</v>
      </c>
      <c r="W32" s="6">
        <v>7.9000000000000008E-3</v>
      </c>
    </row>
    <row r="33" spans="1:23" s="14" customFormat="1" ht="18.75">
      <c r="A33" s="14" t="s">
        <v>117</v>
      </c>
      <c r="C33" s="10">
        <v>12183006</v>
      </c>
      <c r="E33" s="10">
        <v>81913541144</v>
      </c>
      <c r="G33" s="10">
        <v>53346827888.491501</v>
      </c>
      <c r="I33" s="10">
        <v>0</v>
      </c>
      <c r="J33" s="10">
        <v>0</v>
      </c>
      <c r="L33" s="31">
        <v>0</v>
      </c>
      <c r="M33" s="31">
        <v>0</v>
      </c>
      <c r="O33" s="10">
        <v>12183006</v>
      </c>
      <c r="Q33" s="10">
        <v>3950</v>
      </c>
      <c r="S33" s="10">
        <v>81913541144</v>
      </c>
      <c r="U33" s="10">
        <v>47836542601.485001</v>
      </c>
      <c r="W33" s="6">
        <v>9.9000000000000008E-3</v>
      </c>
    </row>
    <row r="34" spans="1:23" s="14" customFormat="1" ht="18.75">
      <c r="A34" s="14" t="s">
        <v>110</v>
      </c>
      <c r="C34" s="10">
        <v>19500000</v>
      </c>
      <c r="E34" s="10">
        <v>132762523347</v>
      </c>
      <c r="G34" s="10">
        <v>82149286050</v>
      </c>
      <c r="I34" s="10">
        <v>0</v>
      </c>
      <c r="J34" s="10">
        <v>0</v>
      </c>
      <c r="L34" s="31">
        <v>0</v>
      </c>
      <c r="M34" s="31">
        <v>0</v>
      </c>
      <c r="O34" s="10">
        <v>19500000</v>
      </c>
      <c r="Q34" s="10">
        <v>3896</v>
      </c>
      <c r="S34" s="10">
        <v>132762523347</v>
      </c>
      <c r="U34" s="10">
        <v>75519966600</v>
      </c>
      <c r="W34" s="6">
        <v>1.5599999999999999E-2</v>
      </c>
    </row>
    <row r="35" spans="1:23" s="14" customFormat="1" ht="18.75">
      <c r="A35" s="14" t="s">
        <v>132</v>
      </c>
      <c r="C35" s="10">
        <v>9500000</v>
      </c>
      <c r="E35" s="10">
        <v>50396724800</v>
      </c>
      <c r="G35" s="10">
        <v>38359395450</v>
      </c>
      <c r="I35" s="10">
        <v>2500000</v>
      </c>
      <c r="J35" s="10">
        <v>10049667212</v>
      </c>
      <c r="L35" s="31">
        <v>0</v>
      </c>
      <c r="M35" s="31">
        <v>0</v>
      </c>
      <c r="O35" s="10">
        <v>12000000</v>
      </c>
      <c r="Q35" s="10">
        <v>4040</v>
      </c>
      <c r="S35" s="10">
        <v>60446392012</v>
      </c>
      <c r="U35" s="10">
        <v>48191544000</v>
      </c>
      <c r="W35" s="6">
        <v>0.01</v>
      </c>
    </row>
    <row r="36" spans="1:23" s="14" customFormat="1" ht="18.75">
      <c r="A36" s="14" t="s">
        <v>63</v>
      </c>
      <c r="C36" s="10">
        <v>9400000</v>
      </c>
      <c r="E36" s="10">
        <v>147123849566</v>
      </c>
      <c r="G36" s="10">
        <v>168099819300</v>
      </c>
      <c r="I36" s="10">
        <v>0</v>
      </c>
      <c r="J36" s="10">
        <v>0</v>
      </c>
      <c r="L36" s="31">
        <v>0</v>
      </c>
      <c r="M36" s="31">
        <v>0</v>
      </c>
      <c r="O36" s="10">
        <v>9400000</v>
      </c>
      <c r="Q36" s="10">
        <v>17910</v>
      </c>
      <c r="S36" s="10">
        <v>147123849566</v>
      </c>
      <c r="U36" s="10">
        <v>167352293700</v>
      </c>
      <c r="W36" s="6">
        <v>3.4599999999999999E-2</v>
      </c>
    </row>
    <row r="37" spans="1:23" s="14" customFormat="1" ht="18.75">
      <c r="A37" s="14" t="s">
        <v>64</v>
      </c>
      <c r="C37" s="10">
        <v>2720912</v>
      </c>
      <c r="E37" s="10">
        <v>86095971920</v>
      </c>
      <c r="G37" s="10">
        <v>126283496961.384</v>
      </c>
      <c r="I37" s="10">
        <v>0</v>
      </c>
      <c r="J37" s="10">
        <v>0</v>
      </c>
      <c r="L37" s="31">
        <v>-629412</v>
      </c>
      <c r="M37" s="31">
        <v>23827751704</v>
      </c>
      <c r="O37" s="10">
        <v>2091500</v>
      </c>
      <c r="Q37" s="10">
        <v>37860</v>
      </c>
      <c r="S37" s="10">
        <v>66179915148</v>
      </c>
      <c r="U37" s="10">
        <v>78713044069.5</v>
      </c>
      <c r="W37" s="6">
        <v>1.6299999999999999E-2</v>
      </c>
    </row>
    <row r="38" spans="1:23" s="14" customFormat="1" ht="18.75">
      <c r="A38" s="14" t="s">
        <v>119</v>
      </c>
      <c r="C38" s="10">
        <v>11200000</v>
      </c>
      <c r="E38" s="10">
        <v>159355287248</v>
      </c>
      <c r="G38" s="10">
        <v>141950340000</v>
      </c>
      <c r="I38" s="10">
        <v>0</v>
      </c>
      <c r="J38" s="10">
        <v>0</v>
      </c>
      <c r="L38" s="31">
        <v>0</v>
      </c>
      <c r="M38" s="31">
        <v>0</v>
      </c>
      <c r="O38" s="10">
        <v>11200000</v>
      </c>
      <c r="Q38" s="10">
        <v>11270</v>
      </c>
      <c r="S38" s="10">
        <v>159355287248</v>
      </c>
      <c r="U38" s="10">
        <v>125472967200</v>
      </c>
      <c r="W38" s="6">
        <v>2.5999999999999999E-2</v>
      </c>
    </row>
    <row r="39" spans="1:23" s="14" customFormat="1" ht="18.75">
      <c r="A39" s="14" t="s">
        <v>79</v>
      </c>
      <c r="C39" s="10">
        <v>6800000</v>
      </c>
      <c r="E39" s="10">
        <v>60182869180</v>
      </c>
      <c r="G39" s="10">
        <v>86589707400</v>
      </c>
      <c r="I39" s="10">
        <v>0</v>
      </c>
      <c r="J39" s="10">
        <v>0</v>
      </c>
      <c r="L39" s="31">
        <v>0</v>
      </c>
      <c r="M39" s="31">
        <v>0</v>
      </c>
      <c r="O39" s="10">
        <v>6800000</v>
      </c>
      <c r="Q39" s="10">
        <v>12860</v>
      </c>
      <c r="S39" s="10">
        <v>60182869180</v>
      </c>
      <c r="U39" s="10">
        <v>86927684400</v>
      </c>
      <c r="W39" s="6">
        <v>1.7999999999999999E-2</v>
      </c>
    </row>
    <row r="40" spans="1:23" s="14" customFormat="1" ht="18.75">
      <c r="A40" s="14" t="s">
        <v>188</v>
      </c>
      <c r="C40" s="10">
        <v>1600000</v>
      </c>
      <c r="E40" s="10">
        <v>54463085824</v>
      </c>
      <c r="G40" s="10">
        <v>48334687200</v>
      </c>
      <c r="I40" s="10">
        <v>176758</v>
      </c>
      <c r="J40" s="10">
        <v>5219763050</v>
      </c>
      <c r="L40" s="31">
        <v>0</v>
      </c>
      <c r="M40" s="31">
        <v>0</v>
      </c>
      <c r="O40" s="10">
        <v>1776758</v>
      </c>
      <c r="Q40" s="10">
        <v>30430</v>
      </c>
      <c r="S40" s="10">
        <v>59682848874</v>
      </c>
      <c r="U40" s="10">
        <v>53745048801.656998</v>
      </c>
      <c r="W40" s="6">
        <v>1.11E-2</v>
      </c>
    </row>
    <row r="41" spans="1:23" s="14" customFormat="1" ht="18.75">
      <c r="A41" s="14" t="s">
        <v>74</v>
      </c>
      <c r="C41" s="10">
        <v>4819369</v>
      </c>
      <c r="E41" s="10">
        <v>74749432986</v>
      </c>
      <c r="G41" s="10">
        <v>100604568843.45</v>
      </c>
      <c r="I41" s="10">
        <v>0</v>
      </c>
      <c r="J41" s="10">
        <v>0</v>
      </c>
      <c r="L41" s="31">
        <v>0</v>
      </c>
      <c r="M41" s="31">
        <v>0</v>
      </c>
      <c r="O41" s="10">
        <v>4819369</v>
      </c>
      <c r="Q41" s="10">
        <v>22070</v>
      </c>
      <c r="S41" s="10">
        <v>74749432986</v>
      </c>
      <c r="U41" s="10">
        <v>105730611160.71201</v>
      </c>
      <c r="W41" s="6">
        <v>2.1899999999999999E-2</v>
      </c>
    </row>
    <row r="42" spans="1:23" s="14" customFormat="1" ht="18.75">
      <c r="A42" s="14" t="s">
        <v>133</v>
      </c>
      <c r="C42" s="10">
        <v>2606197</v>
      </c>
      <c r="E42" s="10">
        <v>90888513866</v>
      </c>
      <c r="G42" s="10">
        <v>80233673259.514496</v>
      </c>
      <c r="I42" s="10">
        <v>0</v>
      </c>
      <c r="J42" s="10">
        <v>0</v>
      </c>
      <c r="L42" s="31">
        <v>0</v>
      </c>
      <c r="M42" s="31">
        <v>0</v>
      </c>
      <c r="O42" s="10">
        <v>2606197</v>
      </c>
      <c r="Q42" s="10">
        <v>29330</v>
      </c>
      <c r="S42" s="10">
        <v>90888513866</v>
      </c>
      <c r="U42" s="10">
        <v>75984941449.8405</v>
      </c>
      <c r="W42" s="6">
        <v>1.5699999999999999E-2</v>
      </c>
    </row>
    <row r="43" spans="1:23" s="14" customFormat="1" ht="18.75">
      <c r="A43" s="14" t="s">
        <v>189</v>
      </c>
      <c r="C43" s="10">
        <v>24500000</v>
      </c>
      <c r="E43" s="10">
        <v>100899181395</v>
      </c>
      <c r="G43" s="10">
        <v>87188125500</v>
      </c>
      <c r="I43" s="10">
        <v>0</v>
      </c>
      <c r="J43" s="10">
        <v>0</v>
      </c>
      <c r="L43" s="31">
        <v>0</v>
      </c>
      <c r="M43" s="31">
        <v>0</v>
      </c>
      <c r="O43" s="10">
        <v>24500000</v>
      </c>
      <c r="Q43" s="10">
        <v>3534</v>
      </c>
      <c r="S43" s="10">
        <v>100899181395</v>
      </c>
      <c r="U43" s="10">
        <v>86067831150</v>
      </c>
      <c r="W43" s="6">
        <v>1.78E-2</v>
      </c>
    </row>
    <row r="44" spans="1:23" s="14" customFormat="1" ht="18.75">
      <c r="A44" s="14" t="s">
        <v>112</v>
      </c>
      <c r="C44" s="10">
        <v>17578582</v>
      </c>
      <c r="E44" s="10">
        <v>59761118781</v>
      </c>
      <c r="G44" s="10">
        <v>29373776243.765099</v>
      </c>
      <c r="I44" s="10">
        <v>0</v>
      </c>
      <c r="J44" s="10">
        <v>0</v>
      </c>
      <c r="L44" s="31">
        <v>-17578582</v>
      </c>
      <c r="M44" s="31">
        <v>27446633481</v>
      </c>
      <c r="O44" s="10">
        <v>0</v>
      </c>
      <c r="Q44" s="10">
        <v>0</v>
      </c>
      <c r="S44" s="10">
        <v>0</v>
      </c>
      <c r="U44" s="10">
        <v>0</v>
      </c>
      <c r="W44" s="6">
        <v>0</v>
      </c>
    </row>
    <row r="45" spans="1:23" s="14" customFormat="1" ht="18.75">
      <c r="A45" s="14" t="s">
        <v>120</v>
      </c>
      <c r="C45" s="10">
        <v>17700829</v>
      </c>
      <c r="E45" s="10">
        <v>146606051589</v>
      </c>
      <c r="G45" s="10">
        <v>77578599478.3871</v>
      </c>
      <c r="I45" s="10">
        <v>1000000</v>
      </c>
      <c r="J45" s="10">
        <v>4243596330</v>
      </c>
      <c r="L45" s="31">
        <v>0</v>
      </c>
      <c r="M45" s="31">
        <v>0</v>
      </c>
      <c r="O45" s="10">
        <v>18700829</v>
      </c>
      <c r="Q45" s="10">
        <v>3778</v>
      </c>
      <c r="S45" s="10">
        <v>150849647919</v>
      </c>
      <c r="U45" s="10">
        <v>70231354156.826096</v>
      </c>
      <c r="W45" s="6">
        <v>1.4500000000000001E-2</v>
      </c>
    </row>
    <row r="46" spans="1:23" s="14" customFormat="1" ht="18.75">
      <c r="A46" s="14" t="s">
        <v>65</v>
      </c>
      <c r="C46" s="10">
        <v>7992137</v>
      </c>
      <c r="E46" s="10">
        <v>123366774264</v>
      </c>
      <c r="G46" s="10">
        <v>68085083036.164497</v>
      </c>
      <c r="I46" s="10">
        <v>0</v>
      </c>
      <c r="J46" s="10">
        <v>0</v>
      </c>
      <c r="L46" s="31">
        <v>0</v>
      </c>
      <c r="M46" s="31">
        <v>0</v>
      </c>
      <c r="O46" s="10">
        <v>7992137</v>
      </c>
      <c r="Q46" s="10">
        <v>7110</v>
      </c>
      <c r="S46" s="10">
        <v>123366774264</v>
      </c>
      <c r="U46" s="10">
        <v>56485990710.283501</v>
      </c>
      <c r="W46" s="6">
        <v>1.17E-2</v>
      </c>
    </row>
    <row r="47" spans="1:23" s="14" customFormat="1" ht="18.75">
      <c r="A47" s="14" t="s">
        <v>115</v>
      </c>
      <c r="C47" s="10">
        <v>2450000</v>
      </c>
      <c r="E47" s="10">
        <v>50665654267</v>
      </c>
      <c r="G47" s="10">
        <v>42205871925</v>
      </c>
      <c r="I47" s="10">
        <v>0</v>
      </c>
      <c r="J47" s="10">
        <v>0</v>
      </c>
      <c r="L47" s="31">
        <v>0</v>
      </c>
      <c r="M47" s="31">
        <v>0</v>
      </c>
      <c r="O47" s="10">
        <v>2450000</v>
      </c>
      <c r="Q47" s="10">
        <v>14290</v>
      </c>
      <c r="S47" s="10">
        <v>50665654267</v>
      </c>
      <c r="U47" s="10">
        <v>34802187525</v>
      </c>
      <c r="W47" s="6">
        <v>7.1999999999999998E-3</v>
      </c>
    </row>
    <row r="48" spans="1:23" s="14" customFormat="1" ht="18.75">
      <c r="A48" s="14" t="s">
        <v>116</v>
      </c>
      <c r="C48" s="10">
        <v>3605600</v>
      </c>
      <c r="E48" s="10">
        <v>22205363485</v>
      </c>
      <c r="G48" s="10">
        <v>14429774533.68</v>
      </c>
      <c r="I48" s="10">
        <v>0</v>
      </c>
      <c r="J48" s="10">
        <v>0</v>
      </c>
      <c r="L48" s="31">
        <v>-3605600</v>
      </c>
      <c r="M48" s="31">
        <v>13866873099</v>
      </c>
      <c r="O48" s="10">
        <v>0</v>
      </c>
      <c r="Q48" s="10">
        <v>0</v>
      </c>
      <c r="S48" s="10">
        <v>0</v>
      </c>
      <c r="U48" s="10">
        <v>0</v>
      </c>
      <c r="W48" s="6">
        <v>0</v>
      </c>
    </row>
    <row r="49" spans="1:23" s="14" customFormat="1" ht="18.75">
      <c r="A49" s="14" t="s">
        <v>134</v>
      </c>
      <c r="C49" s="10">
        <v>7090392</v>
      </c>
      <c r="E49" s="10">
        <v>51648234854</v>
      </c>
      <c r="G49" s="10">
        <v>50747070006.720001</v>
      </c>
      <c r="I49" s="10">
        <v>6271269</v>
      </c>
      <c r="J49" s="10">
        <v>0</v>
      </c>
      <c r="L49" s="31">
        <v>0</v>
      </c>
      <c r="M49" s="31">
        <v>0</v>
      </c>
      <c r="O49" s="10">
        <v>13361661</v>
      </c>
      <c r="Q49" s="10">
        <v>7230</v>
      </c>
      <c r="S49" s="10">
        <v>97168192549</v>
      </c>
      <c r="U49" s="10">
        <v>96030010416.2715</v>
      </c>
      <c r="W49" s="6">
        <v>1.9900000000000001E-2</v>
      </c>
    </row>
    <row r="50" spans="1:23" s="14" customFormat="1" ht="18.75">
      <c r="A50" s="14" t="s">
        <v>66</v>
      </c>
      <c r="C50" s="10">
        <v>53810746</v>
      </c>
      <c r="E50" s="10">
        <v>190219706612</v>
      </c>
      <c r="G50" s="10">
        <v>258359463056.07901</v>
      </c>
      <c r="I50" s="10">
        <v>0</v>
      </c>
      <c r="J50" s="10">
        <v>0</v>
      </c>
      <c r="L50" s="31">
        <v>0</v>
      </c>
      <c r="M50" s="31">
        <v>0</v>
      </c>
      <c r="O50" s="10">
        <v>53810746</v>
      </c>
      <c r="Q50" s="10">
        <v>4714</v>
      </c>
      <c r="S50" s="10">
        <v>190219706612</v>
      </c>
      <c r="U50" s="10">
        <v>252154556696.96799</v>
      </c>
      <c r="W50" s="6">
        <v>5.2200000000000003E-2</v>
      </c>
    </row>
    <row r="51" spans="1:23" s="14" customFormat="1" ht="18.75">
      <c r="A51" s="14" t="s">
        <v>67</v>
      </c>
      <c r="C51" s="10">
        <v>20000000</v>
      </c>
      <c r="E51" s="10">
        <v>163153812281</v>
      </c>
      <c r="G51" s="10">
        <v>216504090000</v>
      </c>
      <c r="I51" s="10">
        <v>0</v>
      </c>
      <c r="J51" s="10">
        <v>0</v>
      </c>
      <c r="L51" s="31">
        <v>-7750000</v>
      </c>
      <c r="M51" s="31">
        <v>77735814331</v>
      </c>
      <c r="O51" s="10">
        <v>12250000</v>
      </c>
      <c r="Q51" s="10">
        <v>8210</v>
      </c>
      <c r="S51" s="10">
        <v>99931710051</v>
      </c>
      <c r="U51" s="10">
        <v>99974093625</v>
      </c>
      <c r="W51" s="6">
        <v>2.07E-2</v>
      </c>
    </row>
    <row r="52" spans="1:23" s="14" customFormat="1" ht="18.75">
      <c r="A52" s="14" t="s">
        <v>73</v>
      </c>
      <c r="C52" s="10">
        <v>56178180</v>
      </c>
      <c r="E52" s="10">
        <v>231742458561</v>
      </c>
      <c r="G52" s="10">
        <v>229630198336.84799</v>
      </c>
      <c r="I52" s="10">
        <v>0</v>
      </c>
      <c r="J52" s="10">
        <v>0</v>
      </c>
      <c r="L52" s="31">
        <v>0</v>
      </c>
      <c r="M52" s="31">
        <v>0</v>
      </c>
      <c r="O52" s="10">
        <v>56178180</v>
      </c>
      <c r="Q52" s="10">
        <v>3931</v>
      </c>
      <c r="S52" s="10">
        <v>231742458561</v>
      </c>
      <c r="U52" s="10">
        <v>219522448847.79901</v>
      </c>
      <c r="W52" s="6">
        <v>4.5400000000000003E-2</v>
      </c>
    </row>
    <row r="53" spans="1:23" s="14" customFormat="1" ht="18.75">
      <c r="A53" s="14" t="s">
        <v>106</v>
      </c>
      <c r="C53" s="10">
        <v>15</v>
      </c>
      <c r="E53" s="10">
        <v>18452</v>
      </c>
      <c r="G53" s="10">
        <v>22709.072250000001</v>
      </c>
      <c r="I53" s="10">
        <v>0</v>
      </c>
      <c r="J53" s="10">
        <v>0</v>
      </c>
      <c r="L53" s="31">
        <v>0</v>
      </c>
      <c r="M53" s="31">
        <v>0</v>
      </c>
      <c r="O53" s="10">
        <v>15</v>
      </c>
      <c r="Q53" s="10">
        <v>1309</v>
      </c>
      <c r="S53" s="10">
        <v>18452</v>
      </c>
      <c r="U53" s="10">
        <v>19518.171750000001</v>
      </c>
      <c r="W53" s="6">
        <v>0</v>
      </c>
    </row>
    <row r="54" spans="1:23" s="14" customFormat="1" ht="18.75">
      <c r="A54" s="14" t="s">
        <v>135</v>
      </c>
      <c r="C54" s="10">
        <v>8400000</v>
      </c>
      <c r="E54" s="10">
        <v>72216869161</v>
      </c>
      <c r="G54" s="10">
        <v>70641169200</v>
      </c>
      <c r="I54" s="10">
        <v>0</v>
      </c>
      <c r="J54" s="10">
        <v>0</v>
      </c>
      <c r="L54" s="31">
        <v>0</v>
      </c>
      <c r="M54" s="31">
        <v>0</v>
      </c>
      <c r="O54" s="10">
        <v>8400000</v>
      </c>
      <c r="Q54" s="10">
        <v>8110</v>
      </c>
      <c r="S54" s="10">
        <v>72216869161</v>
      </c>
      <c r="U54" s="10">
        <v>67718662200</v>
      </c>
      <c r="W54" s="6">
        <v>1.4E-2</v>
      </c>
    </row>
    <row r="55" spans="1:23" s="14" customFormat="1" ht="18.75">
      <c r="A55" s="14" t="s">
        <v>96</v>
      </c>
      <c r="C55" s="10">
        <v>42858323</v>
      </c>
      <c r="E55" s="10">
        <v>101821338574</v>
      </c>
      <c r="G55" s="10">
        <v>145021687589.62299</v>
      </c>
      <c r="I55" s="10">
        <v>0</v>
      </c>
      <c r="J55" s="10">
        <v>0</v>
      </c>
      <c r="L55" s="31">
        <v>-23616300</v>
      </c>
      <c r="M55" s="31">
        <v>82740674618</v>
      </c>
      <c r="O55" s="10">
        <v>19242023</v>
      </c>
      <c r="Q55" s="10">
        <v>3414</v>
      </c>
      <c r="S55" s="10">
        <v>45714540354</v>
      </c>
      <c r="U55" s="10">
        <v>65301397536.194099</v>
      </c>
      <c r="W55" s="6">
        <v>1.35E-2</v>
      </c>
    </row>
    <row r="56" spans="1:23" s="14" customFormat="1" ht="18.75">
      <c r="A56" s="14" t="s">
        <v>102</v>
      </c>
      <c r="C56" s="10">
        <v>2004630</v>
      </c>
      <c r="E56" s="10">
        <v>23513078934</v>
      </c>
      <c r="G56" s="10">
        <v>44576753840.055</v>
      </c>
      <c r="I56" s="10">
        <v>0</v>
      </c>
      <c r="J56" s="10">
        <v>0</v>
      </c>
      <c r="L56" s="31">
        <v>0</v>
      </c>
      <c r="M56" s="31">
        <v>0</v>
      </c>
      <c r="O56" s="10">
        <v>2004630</v>
      </c>
      <c r="Q56" s="10">
        <v>21610</v>
      </c>
      <c r="S56" s="10">
        <v>23513078934</v>
      </c>
      <c r="U56" s="10">
        <v>43062299976.915001</v>
      </c>
      <c r="W56" s="6">
        <v>8.8999999999999999E-3</v>
      </c>
    </row>
    <row r="57" spans="1:23" s="14" customFormat="1" ht="18.75">
      <c r="A57" s="14" t="s">
        <v>103</v>
      </c>
      <c r="C57" s="10">
        <v>15050000</v>
      </c>
      <c r="E57" s="10">
        <v>77027683945</v>
      </c>
      <c r="G57" s="10">
        <v>103975144875</v>
      </c>
      <c r="I57" s="10">
        <v>0</v>
      </c>
      <c r="J57" s="10">
        <v>0</v>
      </c>
      <c r="L57" s="31">
        <v>0</v>
      </c>
      <c r="M57" s="31">
        <v>0</v>
      </c>
      <c r="O57" s="10">
        <v>15050000</v>
      </c>
      <c r="Q57" s="10">
        <v>6880</v>
      </c>
      <c r="S57" s="10">
        <v>77027683945</v>
      </c>
      <c r="U57" s="10">
        <v>102927913200</v>
      </c>
      <c r="W57" s="6">
        <v>2.1299999999999999E-2</v>
      </c>
    </row>
    <row r="58" spans="1:23" s="14" customFormat="1" ht="18.75">
      <c r="A58" s="14" t="s">
        <v>187</v>
      </c>
      <c r="C58" s="10">
        <v>7000000</v>
      </c>
      <c r="E58" s="10">
        <v>84449089551</v>
      </c>
      <c r="G58" s="10">
        <v>81830196000</v>
      </c>
      <c r="I58" s="10">
        <v>0</v>
      </c>
      <c r="J58" s="10">
        <v>0</v>
      </c>
      <c r="L58" s="31">
        <v>0</v>
      </c>
      <c r="M58" s="31">
        <v>0</v>
      </c>
      <c r="O58" s="10">
        <v>7000000</v>
      </c>
      <c r="Q58" s="10">
        <v>9200</v>
      </c>
      <c r="S58" s="10">
        <v>84449089551</v>
      </c>
      <c r="U58" s="10">
        <v>64016820000</v>
      </c>
      <c r="W58" s="6">
        <v>1.32E-2</v>
      </c>
    </row>
    <row r="59" spans="1:23" s="14" customFormat="1" ht="18.75">
      <c r="A59" s="14" t="s">
        <v>80</v>
      </c>
      <c r="C59" s="10">
        <v>6187417</v>
      </c>
      <c r="E59" s="10">
        <v>33942283496</v>
      </c>
      <c r="G59" s="10">
        <v>45760477904.244003</v>
      </c>
      <c r="I59" s="10">
        <v>0</v>
      </c>
      <c r="J59" s="10">
        <v>0</v>
      </c>
      <c r="L59" s="31">
        <v>0</v>
      </c>
      <c r="M59" s="31">
        <v>0</v>
      </c>
      <c r="O59" s="10">
        <v>6187417</v>
      </c>
      <c r="Q59" s="10">
        <v>7350</v>
      </c>
      <c r="S59" s="10">
        <v>33942283496</v>
      </c>
      <c r="U59" s="10">
        <v>45206923736.047501</v>
      </c>
      <c r="W59" s="6">
        <v>9.4000000000000004E-3</v>
      </c>
    </row>
    <row r="60" spans="1:23" s="14" customFormat="1" ht="18.75">
      <c r="A60" s="14" t="s">
        <v>144</v>
      </c>
      <c r="C60" s="10">
        <v>13150000</v>
      </c>
      <c r="E60" s="10">
        <v>66070378979</v>
      </c>
      <c r="G60" s="10">
        <v>61528762552.5</v>
      </c>
      <c r="I60" s="10">
        <v>1550000</v>
      </c>
      <c r="J60" s="10">
        <v>7241254840</v>
      </c>
      <c r="L60" s="31">
        <v>0</v>
      </c>
      <c r="M60" s="31">
        <v>0</v>
      </c>
      <c r="O60" s="10">
        <v>14700000</v>
      </c>
      <c r="Q60" s="10">
        <v>4107</v>
      </c>
      <c r="S60" s="10">
        <v>73311633819</v>
      </c>
      <c r="U60" s="10">
        <v>60013681245</v>
      </c>
      <c r="W60" s="6">
        <v>1.24E-2</v>
      </c>
    </row>
    <row r="61" spans="1:23" s="14" customFormat="1" ht="18.75">
      <c r="A61" s="14" t="s">
        <v>95</v>
      </c>
      <c r="C61" s="10">
        <v>5540637</v>
      </c>
      <c r="E61" s="10">
        <v>61398849401</v>
      </c>
      <c r="G61" s="10">
        <v>55517315715.288002</v>
      </c>
      <c r="I61" s="10">
        <v>0</v>
      </c>
      <c r="J61" s="10">
        <v>0</v>
      </c>
      <c r="L61" s="31">
        <v>0</v>
      </c>
      <c r="M61" s="31">
        <v>0</v>
      </c>
      <c r="O61" s="10">
        <v>5540637</v>
      </c>
      <c r="Q61" s="10">
        <v>8120</v>
      </c>
      <c r="S61" s="10">
        <v>61398849401</v>
      </c>
      <c r="U61" s="10">
        <v>44722282103.982002</v>
      </c>
      <c r="W61" s="6">
        <v>9.2999999999999992E-3</v>
      </c>
    </row>
    <row r="62" spans="1:23" s="14" customFormat="1" ht="18.75">
      <c r="A62" s="14" t="s">
        <v>136</v>
      </c>
      <c r="C62" s="10">
        <v>13000000</v>
      </c>
      <c r="E62" s="10">
        <v>88612384390</v>
      </c>
      <c r="G62" s="10">
        <v>90458550000</v>
      </c>
      <c r="I62" s="10">
        <v>0</v>
      </c>
      <c r="J62" s="10">
        <v>0</v>
      </c>
      <c r="L62" s="31">
        <v>0</v>
      </c>
      <c r="M62" s="31">
        <v>0</v>
      </c>
      <c r="O62" s="10">
        <v>13000000</v>
      </c>
      <c r="Q62" s="10">
        <v>7440</v>
      </c>
      <c r="S62" s="10">
        <v>88612384390</v>
      </c>
      <c r="U62" s="10">
        <v>96144516000</v>
      </c>
      <c r="W62" s="6">
        <v>1.9900000000000001E-2</v>
      </c>
    </row>
    <row r="63" spans="1:23" s="14" customFormat="1" ht="18.75">
      <c r="A63" s="14" t="s">
        <v>197</v>
      </c>
      <c r="C63" s="10">
        <v>0</v>
      </c>
      <c r="E63" s="10">
        <v>0</v>
      </c>
      <c r="G63" s="10">
        <v>0</v>
      </c>
      <c r="I63" s="10">
        <v>17000000</v>
      </c>
      <c r="J63" s="10">
        <v>58281034630</v>
      </c>
      <c r="L63" s="31">
        <v>0</v>
      </c>
      <c r="M63" s="31">
        <v>0</v>
      </c>
      <c r="O63" s="10">
        <v>17000000</v>
      </c>
      <c r="Q63" s="10">
        <v>3453</v>
      </c>
      <c r="S63" s="10">
        <v>58281034630</v>
      </c>
      <c r="U63" s="10">
        <v>58351729050</v>
      </c>
      <c r="W63" s="6">
        <v>1.21E-2</v>
      </c>
    </row>
    <row r="64" spans="1:23" s="14" customFormat="1" ht="18.75">
      <c r="A64" s="14" t="s">
        <v>198</v>
      </c>
      <c r="C64" s="10">
        <v>0</v>
      </c>
      <c r="E64" s="10">
        <v>0</v>
      </c>
      <c r="G64" s="10">
        <v>0</v>
      </c>
      <c r="I64" s="10">
        <v>4475</v>
      </c>
      <c r="J64" s="10">
        <v>19997362245.066799</v>
      </c>
      <c r="L64" s="31">
        <v>0</v>
      </c>
      <c r="M64" s="31">
        <v>0</v>
      </c>
      <c r="O64" s="10">
        <v>4475</v>
      </c>
      <c r="Q64" s="10">
        <v>4450120</v>
      </c>
      <c r="S64" s="10">
        <v>19997362244</v>
      </c>
      <c r="U64" s="10">
        <v>19866492711.200001</v>
      </c>
      <c r="W64" s="6">
        <v>4.1000000000000003E-3</v>
      </c>
    </row>
    <row r="65" spans="1:23" s="14" customFormat="1" ht="18.75">
      <c r="A65" s="14" t="s">
        <v>199</v>
      </c>
      <c r="C65" s="10">
        <v>0</v>
      </c>
      <c r="E65" s="10">
        <v>0</v>
      </c>
      <c r="G65" s="10">
        <v>0</v>
      </c>
      <c r="I65" s="10">
        <v>200000</v>
      </c>
      <c r="J65" s="10">
        <v>1203115451</v>
      </c>
      <c r="L65" s="31">
        <v>0</v>
      </c>
      <c r="M65" s="31">
        <v>0</v>
      </c>
      <c r="O65" s="10">
        <v>200000</v>
      </c>
      <c r="Q65" s="10">
        <v>5410</v>
      </c>
      <c r="S65" s="10">
        <v>1203115451</v>
      </c>
      <c r="U65" s="10">
        <v>1075562100</v>
      </c>
      <c r="W65" s="6">
        <v>2.0000000000000001E-4</v>
      </c>
    </row>
    <row r="66" spans="1:23" s="11" customFormat="1" ht="19.5" thickBot="1">
      <c r="A66" s="3" t="s">
        <v>12</v>
      </c>
      <c r="C66" s="12">
        <f>SUM(C6:C65)</f>
        <v>842211009</v>
      </c>
      <c r="E66" s="3">
        <f>SUM(E6:E65)</f>
        <v>4666077558214</v>
      </c>
      <c r="G66" s="3">
        <f>SUM(G6:G65)</f>
        <v>4515347133877.6641</v>
      </c>
      <c r="I66" s="3">
        <f>SUM(I6:I65)</f>
        <v>30402502</v>
      </c>
      <c r="J66" s="3">
        <f>SUM(J6:J65)</f>
        <v>116360180393.0668</v>
      </c>
      <c r="L66" s="32">
        <f>SUM(L6:L65)</f>
        <v>-64451163</v>
      </c>
      <c r="M66" s="3">
        <f>SUM(M6:M65)</f>
        <v>302905134858</v>
      </c>
      <c r="O66" s="12">
        <f>SUM(O6:O65)</f>
        <v>808162348</v>
      </c>
      <c r="Q66" s="3">
        <f>SUM(Q6:Q65)</f>
        <v>5114476</v>
      </c>
      <c r="S66" s="3">
        <f>SUM(S6:S65)</f>
        <v>4491827351549</v>
      </c>
      <c r="U66" s="3">
        <f>SUM(U6:U65)</f>
        <v>4128454560747.0205</v>
      </c>
      <c r="W66" s="7">
        <f>SUM(W6:W65)</f>
        <v>0.85440000000000016</v>
      </c>
    </row>
    <row r="67" spans="1:23" ht="19.5" thickTop="1">
      <c r="C67" s="21"/>
      <c r="E67" s="4"/>
      <c r="G67" s="4"/>
      <c r="I67" s="4"/>
      <c r="J67" s="4"/>
      <c r="L67" s="4"/>
      <c r="M67" s="4"/>
      <c r="O67" s="21"/>
      <c r="Q67" s="4"/>
      <c r="S67" s="4"/>
      <c r="U67" s="4"/>
      <c r="W67" s="4"/>
    </row>
  </sheetData>
  <mergeCells count="16">
    <mergeCell ref="W4:W5"/>
    <mergeCell ref="L4:M4"/>
    <mergeCell ref="O4:O5"/>
    <mergeCell ref="Q4:Q5"/>
    <mergeCell ref="S4:S5"/>
    <mergeCell ref="U4:U5"/>
    <mergeCell ref="A4:A5"/>
    <mergeCell ref="C4:C5"/>
    <mergeCell ref="E4:E5"/>
    <mergeCell ref="G4:G5"/>
    <mergeCell ref="I4:J4"/>
    <mergeCell ref="A1:W1"/>
    <mergeCell ref="A2:W2"/>
    <mergeCell ref="C3:G3"/>
    <mergeCell ref="I3:M3"/>
    <mergeCell ref="O3:W3"/>
  </mergeCells>
  <pageMargins left="0.31496062992125984" right="0.31496062992125984" top="0.9055118110236221" bottom="0.39370078740157483" header="0" footer="0.19685039370078741"/>
  <pageSetup paperSize="9" scale="59" fitToHeight="0" orientation="landscape" r:id="rId1"/>
  <headerFooter>
    <oddHeader>&amp;C&amp;"B Nazanin,Bold"&amp;16&amp;U‫صندوق سرمایه‌گذاری مدیریت ثروت صندوق بازنشستگی کشوری
صورت وضعیت درآمدها
‫برای ماه منتهی به 1403/03/31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  <pageSetUpPr fitToPage="1"/>
  </sheetPr>
  <dimension ref="A1:AY19"/>
  <sheetViews>
    <sheetView rightToLeft="1" workbookViewId="0">
      <selection activeCell="A2" sqref="A2:Q2"/>
    </sheetView>
  </sheetViews>
  <sheetFormatPr defaultRowHeight="18"/>
  <cols>
    <col min="1" max="1" width="29.85546875" style="1" bestFit="1" customWidth="1"/>
    <col min="2" max="2" width="1.42578125" style="1" customWidth="1"/>
    <col min="3" max="3" width="14.140625" style="1" customWidth="1"/>
    <col min="4" max="4" width="1.42578125" style="1" customWidth="1"/>
    <col min="5" max="5" width="14.140625" style="1" customWidth="1"/>
    <col min="6" max="6" width="1.42578125" style="1" customWidth="1"/>
    <col min="7" max="7" width="14.85546875" style="1" bestFit="1" customWidth="1"/>
    <col min="8" max="8" width="1.42578125" style="1" customWidth="1"/>
    <col min="9" max="9" width="14.140625" style="1" customWidth="1"/>
    <col min="10" max="10" width="1.42578125" style="1" customWidth="1"/>
    <col min="11" max="11" width="14.140625" style="1" customWidth="1"/>
    <col min="12" max="12" width="1.42578125" style="1" customWidth="1"/>
    <col min="13" max="13" width="14.140625" style="1" customWidth="1"/>
    <col min="14" max="14" width="1.42578125" style="1" customWidth="1"/>
    <col min="15" max="15" width="14.140625" style="1" customWidth="1"/>
    <col min="16" max="16" width="1.42578125" style="1" customWidth="1"/>
    <col min="17" max="17" width="14.140625" style="1" customWidth="1"/>
    <col min="18" max="18" width="1.42578125" style="1" customWidth="1"/>
    <col min="19" max="19" width="14.85546875" style="1" bestFit="1" customWidth="1"/>
    <col min="20" max="20" width="1.28515625" style="1" customWidth="1"/>
    <col min="21" max="21" width="9.140625" style="1"/>
    <col min="22" max="22" width="1.28515625" style="1" customWidth="1"/>
    <col min="23" max="23" width="10.5703125" style="1" bestFit="1" customWidth="1"/>
    <col min="24" max="16384" width="9.140625" style="1"/>
  </cols>
  <sheetData>
    <row r="1" spans="1:51" ht="20.100000000000001" customHeight="1">
      <c r="A1" s="98" t="s">
        <v>69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</row>
    <row r="2" spans="1:51" ht="20.100000000000001" customHeight="1">
      <c r="A2" s="98" t="s">
        <v>0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</row>
    <row r="3" spans="1:51" ht="20.100000000000001" customHeight="1">
      <c r="A3" s="98" t="s">
        <v>196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</row>
    <row r="5" spans="1:51" ht="21">
      <c r="A5" s="90" t="s">
        <v>113</v>
      </c>
      <c r="B5" s="89"/>
      <c r="C5" s="89"/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</row>
    <row r="7" spans="1:51" ht="21">
      <c r="C7" s="91" t="s">
        <v>190</v>
      </c>
      <c r="D7" s="92"/>
      <c r="E7" s="92"/>
      <c r="F7" s="92"/>
      <c r="G7" s="92"/>
      <c r="H7" s="92"/>
      <c r="I7" s="92"/>
      <c r="K7" s="91" t="s">
        <v>200</v>
      </c>
      <c r="L7" s="92"/>
      <c r="M7" s="92"/>
      <c r="N7" s="92"/>
      <c r="O7" s="92"/>
      <c r="P7" s="92"/>
      <c r="Q7" s="92"/>
    </row>
    <row r="8" spans="1:51" ht="21">
      <c r="A8" s="2" t="s">
        <v>13</v>
      </c>
      <c r="C8" s="2" t="s">
        <v>14</v>
      </c>
      <c r="E8" s="17" t="s">
        <v>15</v>
      </c>
      <c r="G8" s="2" t="s">
        <v>16</v>
      </c>
      <c r="I8" s="2" t="s">
        <v>17</v>
      </c>
      <c r="K8" s="2" t="s">
        <v>14</v>
      </c>
      <c r="M8" s="2" t="s">
        <v>15</v>
      </c>
      <c r="O8" s="2" t="s">
        <v>16</v>
      </c>
      <c r="Q8" s="2" t="s">
        <v>17</v>
      </c>
    </row>
    <row r="9" spans="1:51" s="14" customFormat="1" ht="18.75">
      <c r="C9" s="10">
        <v>0</v>
      </c>
      <c r="E9" s="10">
        <v>0</v>
      </c>
      <c r="I9" s="18">
        <v>0</v>
      </c>
      <c r="K9" s="10">
        <v>0</v>
      </c>
      <c r="M9" s="10">
        <v>0</v>
      </c>
      <c r="Q9" s="18">
        <v>0</v>
      </c>
    </row>
    <row r="10" spans="1:51" ht="19.5" thickBot="1">
      <c r="A10" s="3" t="s">
        <v>12</v>
      </c>
      <c r="C10" s="12">
        <f>SUM(C9:C9)</f>
        <v>0</v>
      </c>
      <c r="E10" s="3">
        <f>SUM($E$9:$E$9)</f>
        <v>0</v>
      </c>
      <c r="I10" s="33">
        <f>SUM(I9)</f>
        <v>0</v>
      </c>
      <c r="K10" s="3">
        <f>SUM(K9:K9)</f>
        <v>0</v>
      </c>
      <c r="M10" s="3">
        <f>SUM(M9:M9)</f>
        <v>0</v>
      </c>
      <c r="Q10" s="33">
        <f>SUM(Q9)</f>
        <v>0</v>
      </c>
    </row>
    <row r="11" spans="1:51" ht="19.5" thickTop="1">
      <c r="C11"/>
      <c r="E11" s="4"/>
      <c r="I11" s="4"/>
      <c r="K11" s="4"/>
      <c r="M11" s="4"/>
      <c r="Q11"/>
    </row>
    <row r="13" spans="1:51" ht="24">
      <c r="A13" s="97" t="s">
        <v>201</v>
      </c>
      <c r="B13" s="97"/>
      <c r="C13" s="97"/>
      <c r="D13" s="97"/>
      <c r="E13" s="97"/>
      <c r="F13" s="97"/>
      <c r="G13" s="97"/>
      <c r="H13" s="97"/>
      <c r="I13" s="97"/>
      <c r="J13" s="97"/>
      <c r="K13" s="97"/>
      <c r="L13" s="97"/>
      <c r="M13" s="97"/>
      <c r="N13" s="97"/>
      <c r="O13" s="97"/>
      <c r="P13" s="97"/>
      <c r="Q13" s="97"/>
      <c r="R13" s="97"/>
      <c r="S13" s="97"/>
      <c r="T13" s="97"/>
      <c r="U13" s="97"/>
      <c r="V13" s="97"/>
      <c r="W13" s="97"/>
      <c r="X13" s="97"/>
      <c r="Y13" s="97"/>
      <c r="Z13" s="52"/>
      <c r="AA13" s="52"/>
      <c r="AB13" s="52"/>
      <c r="AC13" s="52"/>
      <c r="AD13" s="52"/>
      <c r="AE13" s="52"/>
      <c r="AF13" s="52"/>
      <c r="AG13" s="52"/>
      <c r="AH13" s="52"/>
      <c r="AI13" s="52"/>
      <c r="AJ13" s="52"/>
      <c r="AK13" s="52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</row>
    <row r="14" spans="1:51" ht="21">
      <c r="A14" s="56"/>
      <c r="B14" s="56"/>
      <c r="C14" s="99" t="s">
        <v>190</v>
      </c>
      <c r="D14" s="99"/>
      <c r="E14" s="99"/>
      <c r="F14" s="99"/>
      <c r="G14" s="99"/>
      <c r="H14" s="99"/>
      <c r="I14" s="99"/>
      <c r="J14" s="99"/>
      <c r="K14" s="99"/>
      <c r="L14" s="99"/>
      <c r="M14" s="99"/>
      <c r="N14" s="64"/>
      <c r="O14" s="99" t="s">
        <v>200</v>
      </c>
      <c r="P14" s="99"/>
      <c r="Q14" s="99"/>
      <c r="R14" s="99"/>
      <c r="S14" s="99"/>
      <c r="T14" s="99"/>
      <c r="U14" s="99"/>
      <c r="V14" s="99"/>
      <c r="W14" s="99"/>
      <c r="X14" s="56"/>
      <c r="Y14" s="56"/>
    </row>
    <row r="15" spans="1:51" ht="21">
      <c r="A15" s="57" t="s">
        <v>153</v>
      </c>
      <c r="B15" s="56"/>
      <c r="C15" s="57" t="s">
        <v>202</v>
      </c>
      <c r="D15" s="66"/>
      <c r="E15" s="57" t="s">
        <v>203</v>
      </c>
      <c r="F15" s="66"/>
      <c r="G15" s="57" t="s">
        <v>204</v>
      </c>
      <c r="H15" s="61"/>
      <c r="I15" s="57" t="s">
        <v>205</v>
      </c>
      <c r="J15" s="61"/>
      <c r="K15" s="57" t="s">
        <v>206</v>
      </c>
      <c r="L15" s="11"/>
      <c r="M15" s="57" t="s">
        <v>207</v>
      </c>
      <c r="N15" s="61"/>
      <c r="O15" s="57" t="s">
        <v>202</v>
      </c>
      <c r="P15" s="61"/>
      <c r="Q15" s="57" t="s">
        <v>203</v>
      </c>
      <c r="R15" s="66"/>
      <c r="S15" s="57" t="s">
        <v>204</v>
      </c>
      <c r="T15" s="61"/>
      <c r="U15" s="57" t="s">
        <v>205</v>
      </c>
      <c r="V15" s="66"/>
      <c r="W15" s="57" t="s">
        <v>206</v>
      </c>
    </row>
    <row r="16" spans="1:51" ht="21">
      <c r="A16" s="61"/>
      <c r="B16" s="56"/>
      <c r="C16" s="61"/>
      <c r="D16" s="56"/>
      <c r="E16" s="61"/>
      <c r="F16" s="56"/>
      <c r="G16" s="61"/>
      <c r="H16" s="61"/>
      <c r="I16" s="61"/>
      <c r="J16" s="61"/>
      <c r="K16" s="56"/>
      <c r="L16" s="61"/>
      <c r="M16" s="61"/>
      <c r="N16" s="61"/>
      <c r="O16" s="61"/>
      <c r="P16" s="56"/>
      <c r="Q16" s="61"/>
      <c r="R16" s="61"/>
      <c r="S16" s="61"/>
      <c r="T16" s="61"/>
      <c r="U16" s="61"/>
      <c r="V16" s="56"/>
      <c r="W16" s="61"/>
      <c r="X16" s="61"/>
      <c r="Y16" s="61"/>
      <c r="Z16" s="61"/>
      <c r="AA16" s="61"/>
      <c r="AB16" s="56"/>
      <c r="AC16" s="61"/>
      <c r="AD16" s="61"/>
      <c r="AE16" s="61"/>
      <c r="AF16" s="61"/>
      <c r="AG16" s="61"/>
      <c r="AH16" s="56"/>
      <c r="AI16" s="61"/>
      <c r="AJ16" s="61"/>
      <c r="AK16" s="61"/>
      <c r="AL16" s="56"/>
      <c r="AM16" s="61"/>
      <c r="AN16" s="61"/>
      <c r="AO16" s="61"/>
      <c r="AP16" s="56"/>
      <c r="AQ16" s="61"/>
      <c r="AR16" s="61"/>
      <c r="AS16" s="56"/>
      <c r="AT16" s="61"/>
      <c r="AU16" s="56"/>
    </row>
    <row r="17" spans="1:47" ht="21">
      <c r="A17" s="97" t="s">
        <v>208</v>
      </c>
      <c r="B17" s="97"/>
      <c r="C17" s="97"/>
      <c r="D17" s="97"/>
      <c r="E17" s="97"/>
      <c r="F17" s="97"/>
      <c r="G17" s="97"/>
      <c r="H17" s="97"/>
      <c r="I17" s="97"/>
      <c r="J17" s="97"/>
      <c r="K17" s="97"/>
      <c r="L17" s="97"/>
      <c r="M17" s="97"/>
      <c r="N17" s="97"/>
      <c r="O17" s="97"/>
      <c r="P17" s="97"/>
      <c r="Q17" s="97"/>
      <c r="R17" s="60"/>
      <c r="S17" s="60"/>
      <c r="T17" s="60"/>
      <c r="U17" s="60"/>
      <c r="V17" s="97"/>
      <c r="W17" s="97"/>
      <c r="X17" s="97"/>
      <c r="Y17" s="97"/>
      <c r="Z17" s="97"/>
      <c r="AA17" s="97"/>
      <c r="AB17" s="97"/>
      <c r="AC17" s="97"/>
      <c r="AD17" s="97"/>
      <c r="AE17" s="97"/>
      <c r="AF17" s="97"/>
      <c r="AG17" s="97"/>
      <c r="AH17" s="97"/>
      <c r="AI17" s="97"/>
      <c r="AJ17" s="97"/>
      <c r="AK17" s="97"/>
      <c r="AL17" s="97"/>
      <c r="AM17" s="97"/>
      <c r="AN17" s="97"/>
      <c r="AO17" s="97"/>
      <c r="AP17" s="97"/>
      <c r="AQ17" s="97"/>
      <c r="AR17" s="97"/>
      <c r="AS17" s="97"/>
      <c r="AT17" s="97"/>
      <c r="AU17" s="97"/>
    </row>
    <row r="18" spans="1:47" ht="21">
      <c r="A18" s="56"/>
      <c r="B18" s="56"/>
      <c r="C18" s="96" t="s">
        <v>190</v>
      </c>
      <c r="D18" s="96"/>
      <c r="E18" s="96"/>
      <c r="F18" s="96"/>
      <c r="G18" s="96"/>
      <c r="H18" s="96"/>
      <c r="I18" s="96"/>
      <c r="J18" s="64"/>
      <c r="K18" s="96" t="s">
        <v>200</v>
      </c>
      <c r="L18" s="96"/>
      <c r="M18" s="96"/>
      <c r="N18" s="96"/>
      <c r="O18" s="96"/>
      <c r="P18" s="96"/>
      <c r="Q18" s="96"/>
      <c r="R18" s="56"/>
      <c r="S18" s="56"/>
      <c r="T18" s="56"/>
      <c r="U18" s="56"/>
      <c r="V18" s="56"/>
      <c r="W18" s="56"/>
      <c r="X18" s="56"/>
      <c r="Y18" s="56"/>
      <c r="Z18" s="56"/>
      <c r="AA18" s="56"/>
    </row>
    <row r="19" spans="1:47" ht="21">
      <c r="A19" s="57" t="s">
        <v>153</v>
      </c>
      <c r="B19" s="56"/>
      <c r="C19" s="58" t="s">
        <v>203</v>
      </c>
      <c r="D19" s="67"/>
      <c r="E19" s="58" t="s">
        <v>205</v>
      </c>
      <c r="F19" s="67"/>
      <c r="G19" s="58" t="s">
        <v>206</v>
      </c>
      <c r="H19" s="62"/>
      <c r="I19" s="58" t="s">
        <v>207</v>
      </c>
      <c r="J19" s="61"/>
      <c r="K19" s="58" t="s">
        <v>203</v>
      </c>
      <c r="L19" s="58"/>
      <c r="M19" s="58" t="s">
        <v>205</v>
      </c>
      <c r="N19" s="67"/>
      <c r="O19" s="58" t="s">
        <v>206</v>
      </c>
      <c r="P19" s="67"/>
      <c r="Q19" s="58" t="s">
        <v>207</v>
      </c>
    </row>
  </sheetData>
  <mergeCells count="14">
    <mergeCell ref="A13:Y13"/>
    <mergeCell ref="C14:M14"/>
    <mergeCell ref="O14:W14"/>
    <mergeCell ref="A1:Q1"/>
    <mergeCell ref="A2:Q2"/>
    <mergeCell ref="A3:Q3"/>
    <mergeCell ref="A5:Q5"/>
    <mergeCell ref="C7:I7"/>
    <mergeCell ref="K7:Q7"/>
    <mergeCell ref="C18:I18"/>
    <mergeCell ref="K18:Q18"/>
    <mergeCell ref="A17:Q17"/>
    <mergeCell ref="AS17:AU17"/>
    <mergeCell ref="V17:AR17"/>
  </mergeCells>
  <pageMargins left="0.43307086614173229" right="0.43307086614173229" top="0.74803149606299213" bottom="0.74803149606299213" header="0.31496062992125984" footer="0.31496062992125984"/>
  <pageSetup paperSize="9" scale="8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737775-9B69-4127-A600-7FD9AC3AF1A3}">
  <sheetPr>
    <tabColor rgb="FFFFFF00"/>
  </sheetPr>
  <dimension ref="A1:AK12"/>
  <sheetViews>
    <sheetView rightToLeft="1" workbookViewId="0">
      <selection activeCell="A4" sqref="A4"/>
    </sheetView>
  </sheetViews>
  <sheetFormatPr defaultRowHeight="18"/>
  <cols>
    <col min="1" max="1" width="7" style="1" bestFit="1" customWidth="1"/>
    <col min="2" max="2" width="0.7109375" style="1" customWidth="1"/>
    <col min="3" max="3" width="16.28515625" style="1" bestFit="1" customWidth="1"/>
    <col min="4" max="4" width="0.85546875" style="1" customWidth="1"/>
    <col min="5" max="5" width="25.140625" style="1" bestFit="1" customWidth="1"/>
    <col min="6" max="6" width="0.85546875" style="1" customWidth="1"/>
    <col min="7" max="7" width="14.85546875" style="1" bestFit="1" customWidth="1"/>
    <col min="8" max="8" width="1" style="1" customWidth="1"/>
    <col min="9" max="9" width="10.42578125" style="1" bestFit="1" customWidth="1"/>
    <col min="10" max="10" width="0.85546875" style="1" customWidth="1"/>
    <col min="11" max="11" width="14.28515625" style="1" customWidth="1"/>
    <col min="12" max="12" width="1" style="1" customWidth="1"/>
    <col min="13" max="13" width="9" style="1" customWidth="1"/>
    <col min="14" max="14" width="1" style="1" customWidth="1"/>
    <col min="15" max="15" width="10.42578125" style="1" bestFit="1" customWidth="1"/>
    <col min="16" max="16" width="0.85546875" style="1" customWidth="1"/>
    <col min="17" max="17" width="4.85546875" style="1" bestFit="1" customWidth="1"/>
    <col min="18" max="18" width="0.85546875" style="1" customWidth="1"/>
    <col min="19" max="19" width="11.42578125" style="1" bestFit="1" customWidth="1"/>
    <col min="20" max="20" width="0.85546875" style="1" customWidth="1"/>
    <col min="21" max="21" width="14.5703125" style="1" bestFit="1" customWidth="1"/>
    <col min="22" max="22" width="1.42578125" style="1" customWidth="1"/>
    <col min="23" max="23" width="10.28515625" style="1" customWidth="1"/>
    <col min="24" max="24" width="0.7109375" style="1" customWidth="1"/>
    <col min="25" max="25" width="10.7109375" style="1" customWidth="1"/>
    <col min="26" max="26" width="4.85546875" style="1" bestFit="1" customWidth="1"/>
    <col min="27" max="27" width="9.28515625" style="1" bestFit="1" customWidth="1"/>
    <col min="28" max="28" width="1.42578125" style="1" customWidth="1"/>
    <col min="29" max="29" width="4.85546875" style="1" bestFit="1" customWidth="1"/>
    <col min="30" max="30" width="0.85546875" style="1" customWidth="1"/>
    <col min="31" max="31" width="14.42578125" style="1" bestFit="1" customWidth="1"/>
    <col min="32" max="32" width="0.85546875" style="1" customWidth="1"/>
    <col min="33" max="33" width="11.42578125" style="1" bestFit="1" customWidth="1"/>
    <col min="34" max="34" width="1.140625" style="1" customWidth="1"/>
    <col min="35" max="35" width="14.5703125" style="1" bestFit="1" customWidth="1"/>
    <col min="36" max="36" width="0.7109375" style="1" customWidth="1"/>
    <col min="37" max="37" width="16.140625" style="1" bestFit="1" customWidth="1"/>
    <col min="38" max="16384" width="9.140625" style="1"/>
  </cols>
  <sheetData>
    <row r="1" spans="1:37" ht="20.100000000000001" customHeight="1">
      <c r="A1" s="98" t="s">
        <v>69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89"/>
      <c r="U1" s="89"/>
      <c r="V1" s="89"/>
      <c r="W1" s="89"/>
      <c r="X1" s="89"/>
      <c r="Y1" s="89"/>
      <c r="Z1" s="89"/>
      <c r="AA1" s="89"/>
      <c r="AB1" s="89"/>
      <c r="AC1" s="89"/>
      <c r="AD1" s="89"/>
      <c r="AE1" s="89"/>
      <c r="AF1" s="89"/>
      <c r="AG1" s="89"/>
      <c r="AH1" s="89"/>
      <c r="AI1" s="89"/>
      <c r="AJ1" s="89"/>
      <c r="AK1" s="89"/>
    </row>
    <row r="2" spans="1:37" ht="20.100000000000001" customHeight="1">
      <c r="A2" s="98" t="s">
        <v>0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  <c r="V2" s="89"/>
      <c r="W2" s="89"/>
      <c r="X2" s="89"/>
      <c r="Y2" s="89"/>
      <c r="Z2" s="89"/>
      <c r="AA2" s="89"/>
      <c r="AB2" s="89"/>
      <c r="AC2" s="89"/>
      <c r="AD2" s="89"/>
      <c r="AE2" s="89"/>
      <c r="AF2" s="89"/>
      <c r="AG2" s="89"/>
      <c r="AH2" s="89"/>
      <c r="AI2" s="89"/>
      <c r="AJ2" s="89"/>
      <c r="AK2" s="89"/>
    </row>
    <row r="3" spans="1:37" ht="20.100000000000001" customHeight="1">
      <c r="A3" s="98" t="s">
        <v>196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  <c r="U3" s="89"/>
      <c r="V3" s="89"/>
      <c r="W3" s="89"/>
      <c r="X3" s="89"/>
      <c r="Y3" s="89"/>
      <c r="Z3" s="89"/>
      <c r="AA3" s="89"/>
      <c r="AB3" s="89"/>
      <c r="AC3" s="89"/>
      <c r="AD3" s="89"/>
      <c r="AE3" s="89"/>
      <c r="AF3" s="89"/>
      <c r="AG3" s="89"/>
      <c r="AH3" s="89"/>
      <c r="AI3" s="89"/>
      <c r="AJ3" s="89"/>
      <c r="AK3" s="89"/>
    </row>
    <row r="5" spans="1:37" ht="21">
      <c r="A5" s="97" t="s">
        <v>166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L5" s="100"/>
      <c r="M5" s="100"/>
      <c r="N5" s="100"/>
      <c r="O5" s="100"/>
      <c r="P5" s="100"/>
      <c r="Q5" s="100"/>
      <c r="R5" s="100"/>
      <c r="S5" s="100"/>
      <c r="T5" s="100"/>
      <c r="U5" s="100"/>
      <c r="V5" s="100"/>
      <c r="W5" s="100"/>
      <c r="X5" s="100"/>
      <c r="Y5" s="100"/>
      <c r="Z5" s="100"/>
      <c r="AA5" s="100"/>
      <c r="AB5" s="100"/>
      <c r="AC5" s="100"/>
      <c r="AD5" s="100"/>
      <c r="AE5" s="100"/>
      <c r="AF5" s="100"/>
      <c r="AG5" s="100"/>
      <c r="AH5" s="100"/>
      <c r="AI5" s="100"/>
      <c r="AJ5" s="100"/>
      <c r="AK5" s="100"/>
    </row>
    <row r="7" spans="1:37" ht="21">
      <c r="C7" s="91" t="s">
        <v>190</v>
      </c>
      <c r="D7" s="92"/>
      <c r="E7" s="92"/>
      <c r="F7" s="92"/>
      <c r="G7" s="92"/>
      <c r="I7" s="101" t="s">
        <v>2</v>
      </c>
      <c r="J7" s="101"/>
      <c r="K7" s="102"/>
      <c r="L7" s="102"/>
      <c r="M7" s="102"/>
      <c r="N7" s="102"/>
      <c r="O7" s="102"/>
      <c r="Q7" s="91" t="s">
        <v>200</v>
      </c>
      <c r="R7" s="92"/>
      <c r="S7" s="92"/>
      <c r="T7" s="92"/>
      <c r="U7" s="92"/>
      <c r="V7" s="92"/>
      <c r="W7" s="92"/>
      <c r="X7" s="92"/>
      <c r="Y7" s="92"/>
    </row>
    <row r="8" spans="1:37" ht="18.75">
      <c r="A8" s="93" t="s">
        <v>162</v>
      </c>
      <c r="C8" s="93" t="s">
        <v>4</v>
      </c>
      <c r="E8" s="103" t="s">
        <v>5</v>
      </c>
      <c r="G8" s="103" t="s">
        <v>6</v>
      </c>
      <c r="I8" s="93" t="s">
        <v>7</v>
      </c>
      <c r="J8" s="93"/>
      <c r="K8" s="89"/>
      <c r="M8" s="93" t="s">
        <v>167</v>
      </c>
      <c r="N8" s="93"/>
      <c r="O8" s="89"/>
      <c r="Q8" s="93" t="s">
        <v>4</v>
      </c>
      <c r="S8" s="95" t="s">
        <v>168</v>
      </c>
      <c r="U8" s="103" t="s">
        <v>5</v>
      </c>
      <c r="W8" s="103" t="s">
        <v>6</v>
      </c>
      <c r="Y8" s="95" t="s">
        <v>92</v>
      </c>
    </row>
    <row r="9" spans="1:37" ht="18.75">
      <c r="A9" s="94"/>
      <c r="C9" s="94"/>
      <c r="E9" s="104"/>
      <c r="G9" s="104"/>
      <c r="I9" s="5" t="s">
        <v>4</v>
      </c>
      <c r="J9" s="55"/>
      <c r="K9" s="5" t="s">
        <v>105</v>
      </c>
      <c r="M9" s="5" t="s">
        <v>4</v>
      </c>
      <c r="N9" s="5"/>
      <c r="O9" s="5" t="s">
        <v>11</v>
      </c>
      <c r="Q9" s="94"/>
      <c r="S9" s="94"/>
      <c r="U9" s="104"/>
      <c r="W9" s="104"/>
      <c r="Y9" s="94"/>
    </row>
    <row r="10" spans="1:37" ht="18.75">
      <c r="A10" s="21"/>
      <c r="C10" s="21">
        <v>0</v>
      </c>
      <c r="E10" s="23">
        <v>0</v>
      </c>
      <c r="G10" s="23">
        <v>0</v>
      </c>
      <c r="I10" s="21">
        <v>0</v>
      </c>
      <c r="J10" s="21"/>
      <c r="K10" s="21">
        <v>0</v>
      </c>
      <c r="M10" s="21">
        <v>0</v>
      </c>
      <c r="N10" s="21"/>
      <c r="O10" s="21">
        <v>0</v>
      </c>
      <c r="Q10" s="21">
        <v>0</v>
      </c>
      <c r="S10" s="21">
        <v>0</v>
      </c>
      <c r="U10" s="23">
        <v>0</v>
      </c>
      <c r="W10" s="23">
        <v>0</v>
      </c>
      <c r="Y10" s="24">
        <v>0</v>
      </c>
    </row>
    <row r="11" spans="1:37" ht="19.5" thickBot="1">
      <c r="A11" s="3" t="s">
        <v>12</v>
      </c>
      <c r="B11" s="11"/>
      <c r="C11" s="12">
        <f>SUM(C10)</f>
        <v>0</v>
      </c>
      <c r="D11" s="11"/>
      <c r="E11" s="3">
        <f>SUM(E10:E10)</f>
        <v>0</v>
      </c>
      <c r="F11" s="11"/>
      <c r="G11" s="3">
        <f>SUM(G10:G10)</f>
        <v>0</v>
      </c>
      <c r="H11" s="11"/>
      <c r="I11" s="12">
        <f>SUM(I10:I10)</f>
        <v>0</v>
      </c>
      <c r="J11" s="21"/>
      <c r="K11" s="3">
        <f>SUM(K10:K10)</f>
        <v>0</v>
      </c>
      <c r="L11" s="11"/>
      <c r="M11" s="3">
        <f>SUM(M10:M10)</f>
        <v>0</v>
      </c>
      <c r="N11" s="21"/>
      <c r="O11" s="3">
        <f>SUM(O10:O10)</f>
        <v>0</v>
      </c>
      <c r="P11" s="22"/>
      <c r="Q11" s="12">
        <f>SUM(Q10:Q10)</f>
        <v>0</v>
      </c>
      <c r="R11" s="11"/>
      <c r="S11" s="12">
        <f>SUM(S10:S10)</f>
        <v>0</v>
      </c>
      <c r="T11" s="11"/>
      <c r="U11" s="3">
        <f>SUM(U10:U10)</f>
        <v>0</v>
      </c>
      <c r="V11" s="11"/>
      <c r="W11" s="3">
        <f>SUM(W10:W10)</f>
        <v>0</v>
      </c>
      <c r="X11" s="11"/>
      <c r="Y11" s="7">
        <f>SUM(Y10:Y10)</f>
        <v>0</v>
      </c>
    </row>
    <row r="12" spans="1:37" ht="19.5" thickTop="1">
      <c r="C12"/>
      <c r="E12" s="4"/>
      <c r="G12" s="4"/>
      <c r="I12"/>
      <c r="J12"/>
      <c r="K12" s="4"/>
      <c r="M12" s="4"/>
      <c r="N12" s="21"/>
      <c r="O12" s="4"/>
      <c r="Q12"/>
      <c r="R12"/>
      <c r="S12"/>
      <c r="U12" s="4"/>
      <c r="W12" s="4"/>
      <c r="Y12" s="4"/>
    </row>
  </sheetData>
  <mergeCells count="18">
    <mergeCell ref="S8:S9"/>
    <mergeCell ref="U8:U9"/>
    <mergeCell ref="W8:W9"/>
    <mergeCell ref="Y8:Y9"/>
    <mergeCell ref="A8:A9"/>
    <mergeCell ref="C8:C9"/>
    <mergeCell ref="E8:E9"/>
    <mergeCell ref="G8:G9"/>
    <mergeCell ref="I8:K8"/>
    <mergeCell ref="M8:O8"/>
    <mergeCell ref="Q8:Q9"/>
    <mergeCell ref="A1:AK1"/>
    <mergeCell ref="A2:AK2"/>
    <mergeCell ref="A3:AK3"/>
    <mergeCell ref="A5:AK5"/>
    <mergeCell ref="C7:G7"/>
    <mergeCell ref="I7:O7"/>
    <mergeCell ref="Q7:Y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  <pageSetUpPr fitToPage="1"/>
  </sheetPr>
  <dimension ref="A1:AI12"/>
  <sheetViews>
    <sheetView rightToLeft="1" zoomScale="85" zoomScaleNormal="85" workbookViewId="0">
      <selection activeCell="AA8" sqref="AA8:AA9"/>
    </sheetView>
  </sheetViews>
  <sheetFormatPr defaultRowHeight="18"/>
  <cols>
    <col min="1" max="1" width="7" style="1" bestFit="1" customWidth="1"/>
    <col min="2" max="2" width="0.7109375" style="1" customWidth="1"/>
    <col min="3" max="3" width="16.28515625" style="1" bestFit="1" customWidth="1"/>
    <col min="4" max="4" width="0.85546875" style="1" customWidth="1"/>
    <col min="5" max="5" width="25.140625" style="1" bestFit="1" customWidth="1"/>
    <col min="6" max="6" width="0.85546875" style="1" customWidth="1"/>
    <col min="7" max="7" width="13.140625" style="1" bestFit="1" customWidth="1"/>
    <col min="8" max="8" width="1.140625" style="1" customWidth="1"/>
    <col min="9" max="9" width="10.85546875" style="1" bestFit="1" customWidth="1"/>
    <col min="10" max="10" width="0.85546875" style="1" customWidth="1"/>
    <col min="11" max="11" width="11.42578125" style="1" bestFit="1" customWidth="1"/>
    <col min="12" max="12" width="0.85546875" style="1" customWidth="1"/>
    <col min="13" max="13" width="10.42578125" style="1" bestFit="1" customWidth="1"/>
    <col min="14" max="14" width="0.85546875" style="1" customWidth="1"/>
    <col min="15" max="15" width="4.85546875" style="1" bestFit="1" customWidth="1"/>
    <col min="16" max="16" width="0.85546875" style="1" customWidth="1"/>
    <col min="17" max="17" width="11.42578125" style="1" bestFit="1" customWidth="1"/>
    <col min="18" max="18" width="0.85546875" style="1" customWidth="1"/>
    <col min="19" max="19" width="14.5703125" style="1" bestFit="1" customWidth="1"/>
    <col min="20" max="20" width="1.42578125" style="1" customWidth="1"/>
    <col min="21" max="21" width="4.85546875" style="1" bestFit="1" customWidth="1"/>
    <col min="22" max="22" width="10.85546875" style="1" bestFit="1" customWidth="1"/>
    <col min="23" max="23" width="1.42578125" style="1" customWidth="1"/>
    <col min="24" max="24" width="4.85546875" style="1" bestFit="1" customWidth="1"/>
    <col min="25" max="25" width="9.28515625" style="1" bestFit="1" customWidth="1"/>
    <col min="26" max="26" width="1.42578125" style="1" customWidth="1"/>
    <col min="27" max="27" width="4.85546875" style="1" bestFit="1" customWidth="1"/>
    <col min="28" max="28" width="0.85546875" style="1" customWidth="1"/>
    <col min="29" max="29" width="14.42578125" style="1" bestFit="1" customWidth="1"/>
    <col min="30" max="30" width="0.85546875" style="1" customWidth="1"/>
    <col min="31" max="31" width="11.42578125" style="1" bestFit="1" customWidth="1"/>
    <col min="32" max="32" width="1.140625" style="1" customWidth="1"/>
    <col min="33" max="33" width="14.5703125" style="1" bestFit="1" customWidth="1"/>
    <col min="34" max="34" width="0.7109375" style="1" customWidth="1"/>
    <col min="35" max="35" width="16.140625" style="1" bestFit="1" customWidth="1"/>
    <col min="36" max="16384" width="9.140625" style="1"/>
  </cols>
  <sheetData>
    <row r="1" spans="1:35" ht="20.100000000000001" customHeight="1">
      <c r="A1" s="98" t="s">
        <v>69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89"/>
      <c r="U1" s="89"/>
      <c r="V1" s="89"/>
      <c r="W1" s="89"/>
      <c r="X1" s="89"/>
      <c r="Y1" s="89"/>
      <c r="Z1" s="89"/>
      <c r="AA1" s="89"/>
      <c r="AB1" s="89"/>
      <c r="AC1" s="89"/>
      <c r="AD1" s="89"/>
      <c r="AE1" s="89"/>
      <c r="AF1" s="89"/>
      <c r="AG1" s="89"/>
      <c r="AH1" s="89"/>
      <c r="AI1" s="89"/>
    </row>
    <row r="2" spans="1:35" ht="20.100000000000001" customHeight="1">
      <c r="A2" s="98" t="s">
        <v>0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  <c r="V2" s="89"/>
      <c r="W2" s="89"/>
      <c r="X2" s="89"/>
      <c r="Y2" s="89"/>
      <c r="Z2" s="89"/>
      <c r="AA2" s="89"/>
      <c r="AB2" s="89"/>
      <c r="AC2" s="89"/>
      <c r="AD2" s="89"/>
      <c r="AE2" s="89"/>
      <c r="AF2" s="89"/>
      <c r="AG2" s="89"/>
      <c r="AH2" s="89"/>
      <c r="AI2" s="89"/>
    </row>
    <row r="3" spans="1:35" ht="20.100000000000001" customHeight="1">
      <c r="A3" s="98" t="s">
        <v>196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  <c r="U3" s="89"/>
      <c r="V3" s="89"/>
      <c r="W3" s="89"/>
      <c r="X3" s="89"/>
      <c r="Y3" s="89"/>
      <c r="Z3" s="89"/>
      <c r="AA3" s="89"/>
      <c r="AB3" s="89"/>
      <c r="AC3" s="89"/>
      <c r="AD3" s="89"/>
      <c r="AE3" s="89"/>
      <c r="AF3" s="89"/>
      <c r="AG3" s="89"/>
      <c r="AH3" s="89"/>
      <c r="AI3" s="89"/>
    </row>
    <row r="5" spans="1:35" ht="21">
      <c r="A5" s="97" t="s">
        <v>169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L5" s="100"/>
      <c r="M5" s="100"/>
      <c r="N5" s="100"/>
      <c r="O5" s="100"/>
      <c r="P5" s="100"/>
      <c r="Q5" s="100"/>
      <c r="R5" s="100"/>
      <c r="S5" s="100"/>
      <c r="T5" s="100"/>
      <c r="U5" s="100"/>
      <c r="V5" s="100"/>
      <c r="W5" s="100"/>
      <c r="X5" s="100"/>
      <c r="Y5" s="100"/>
      <c r="Z5" s="100"/>
      <c r="AA5" s="100"/>
      <c r="AB5" s="100"/>
      <c r="AC5" s="100"/>
      <c r="AD5" s="100"/>
      <c r="AE5" s="100"/>
      <c r="AF5" s="100"/>
      <c r="AG5" s="100"/>
      <c r="AH5" s="100"/>
      <c r="AI5" s="100"/>
    </row>
    <row r="7" spans="1:35" ht="21">
      <c r="C7" s="105" t="s">
        <v>18</v>
      </c>
      <c r="D7" s="106"/>
      <c r="E7" s="106"/>
      <c r="F7" s="106"/>
      <c r="G7" s="106"/>
      <c r="H7" s="106"/>
      <c r="I7" s="106"/>
      <c r="J7" s="106"/>
      <c r="K7" s="106"/>
      <c r="L7" s="106"/>
      <c r="M7" s="106"/>
      <c r="O7" s="91" t="s">
        <v>200</v>
      </c>
      <c r="P7" s="92"/>
      <c r="Q7" s="92"/>
      <c r="R7" s="92"/>
      <c r="S7" s="92"/>
      <c r="U7" s="91" t="s">
        <v>2</v>
      </c>
      <c r="V7" s="92"/>
      <c r="W7" s="92"/>
      <c r="X7" s="92"/>
      <c r="Y7" s="92"/>
      <c r="AA7" s="91" t="s">
        <v>200</v>
      </c>
      <c r="AB7" s="92"/>
      <c r="AC7" s="92"/>
      <c r="AD7" s="92"/>
      <c r="AE7" s="92"/>
      <c r="AF7" s="92"/>
      <c r="AG7" s="92"/>
      <c r="AH7" s="92"/>
      <c r="AI7" s="92"/>
    </row>
    <row r="8" spans="1:35" ht="18.75">
      <c r="A8" s="93" t="s">
        <v>19</v>
      </c>
      <c r="C8" s="95" t="s">
        <v>20</v>
      </c>
      <c r="E8" s="95" t="s">
        <v>21</v>
      </c>
      <c r="G8" s="95" t="s">
        <v>22</v>
      </c>
      <c r="I8" s="95" t="s">
        <v>23</v>
      </c>
      <c r="K8" s="95" t="s">
        <v>24</v>
      </c>
      <c r="M8" s="95" t="s">
        <v>17</v>
      </c>
      <c r="O8" s="93" t="s">
        <v>4</v>
      </c>
      <c r="Q8" s="103" t="s">
        <v>5</v>
      </c>
      <c r="S8" s="103" t="s">
        <v>6</v>
      </c>
      <c r="U8" s="93" t="s">
        <v>7</v>
      </c>
      <c r="V8" s="89"/>
      <c r="X8" s="93" t="s">
        <v>8</v>
      </c>
      <c r="Y8" s="89"/>
      <c r="AA8" s="93" t="s">
        <v>4</v>
      </c>
      <c r="AC8" s="95" t="s">
        <v>25</v>
      </c>
      <c r="AE8" s="103" t="s">
        <v>5</v>
      </c>
      <c r="AG8" s="103" t="s">
        <v>6</v>
      </c>
      <c r="AI8" s="95" t="s">
        <v>92</v>
      </c>
    </row>
    <row r="9" spans="1:35" ht="18.75">
      <c r="A9" s="94"/>
      <c r="C9" s="94"/>
      <c r="E9" s="107"/>
      <c r="G9" s="94"/>
      <c r="I9" s="94"/>
      <c r="K9" s="94"/>
      <c r="M9" s="94"/>
      <c r="O9" s="94"/>
      <c r="Q9" s="104"/>
      <c r="S9" s="104"/>
      <c r="U9" s="5" t="s">
        <v>4</v>
      </c>
      <c r="V9" s="5" t="s">
        <v>105</v>
      </c>
      <c r="X9" s="5" t="s">
        <v>4</v>
      </c>
      <c r="Y9" s="5" t="s">
        <v>11</v>
      </c>
      <c r="AA9" s="94"/>
      <c r="AC9" s="94"/>
      <c r="AE9" s="104"/>
      <c r="AG9" s="104"/>
      <c r="AI9" s="94"/>
    </row>
    <row r="10" spans="1:35" ht="18.75">
      <c r="A10" s="21"/>
      <c r="C10" s="21"/>
      <c r="E10" s="21"/>
      <c r="G10" s="21"/>
      <c r="I10" s="21"/>
      <c r="K10" s="21"/>
      <c r="M10" s="21"/>
      <c r="O10" s="21"/>
      <c r="Q10" s="23">
        <v>0</v>
      </c>
      <c r="S10" s="23">
        <v>0</v>
      </c>
      <c r="U10" s="21">
        <v>0</v>
      </c>
      <c r="V10" s="21">
        <v>0</v>
      </c>
      <c r="X10" s="21">
        <v>0</v>
      </c>
      <c r="Y10" s="21">
        <v>0</v>
      </c>
      <c r="AA10" s="21"/>
      <c r="AC10" s="21"/>
      <c r="AE10" s="23">
        <v>0</v>
      </c>
      <c r="AG10" s="23">
        <v>0</v>
      </c>
      <c r="AI10" s="24">
        <v>0</v>
      </c>
    </row>
    <row r="11" spans="1:35" ht="19.5" thickBot="1">
      <c r="A11" s="53" t="s">
        <v>12</v>
      </c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/>
      <c r="P11" s="11"/>
      <c r="Q11" s="3">
        <f>SUM(Q10:Q10)</f>
        <v>0</v>
      </c>
      <c r="R11" s="11"/>
      <c r="S11" s="3">
        <f>SUM(S10:S10)</f>
        <v>0</v>
      </c>
      <c r="T11" s="11"/>
      <c r="U11" s="12">
        <f>SUM(U10:U10)</f>
        <v>0</v>
      </c>
      <c r="V11" s="3">
        <f>SUM(V10:V10)</f>
        <v>0</v>
      </c>
      <c r="W11" s="11"/>
      <c r="X11" s="3">
        <f>SUM(X10:X10)</f>
        <v>0</v>
      </c>
      <c r="Y11" s="3">
        <f>SUM(Y10:Y10)</f>
        <v>0</v>
      </c>
      <c r="Z11" s="22"/>
      <c r="AA11"/>
      <c r="AB11"/>
      <c r="AC11"/>
      <c r="AD11" s="11"/>
      <c r="AE11" s="3">
        <f>SUM(AE10:AE10)</f>
        <v>0</v>
      </c>
      <c r="AF11" s="11"/>
      <c r="AG11" s="3">
        <f>SUM(AG10:AG10)</f>
        <v>0</v>
      </c>
      <c r="AH11" s="11"/>
      <c r="AI11" s="7">
        <f>SUM(AI10:AI10)</f>
        <v>0</v>
      </c>
    </row>
    <row r="12" spans="1:35" ht="19.5" thickTop="1">
      <c r="O12"/>
      <c r="Q12" s="4"/>
      <c r="S12" s="4"/>
      <c r="U12"/>
      <c r="V12" s="4"/>
      <c r="X12" s="4"/>
      <c r="Y12" s="4"/>
      <c r="AA12"/>
      <c r="AB12"/>
      <c r="AC12"/>
      <c r="AE12" s="4"/>
      <c r="AG12" s="4"/>
      <c r="AI12" s="4"/>
    </row>
  </sheetData>
  <mergeCells count="25">
    <mergeCell ref="AG8:AG9"/>
    <mergeCell ref="AI8:AI9"/>
    <mergeCell ref="U8:V8"/>
    <mergeCell ref="X8:Y8"/>
    <mergeCell ref="AA8:AA9"/>
    <mergeCell ref="AC8:AC9"/>
    <mergeCell ref="AE8:AE9"/>
    <mergeCell ref="K8:K9"/>
    <mergeCell ref="M8:M9"/>
    <mergeCell ref="O8:O9"/>
    <mergeCell ref="Q8:Q9"/>
    <mergeCell ref="S8:S9"/>
    <mergeCell ref="A8:A9"/>
    <mergeCell ref="C8:C9"/>
    <mergeCell ref="E8:E9"/>
    <mergeCell ref="G8:G9"/>
    <mergeCell ref="I8:I9"/>
    <mergeCell ref="A1:AI1"/>
    <mergeCell ref="A2:AI2"/>
    <mergeCell ref="A3:AI3"/>
    <mergeCell ref="A5:AI5"/>
    <mergeCell ref="C7:M7"/>
    <mergeCell ref="O7:S7"/>
    <mergeCell ref="U7:Y7"/>
    <mergeCell ref="AA7:AI7"/>
  </mergeCells>
  <pageMargins left="0.11811023622047245" right="0.39370078740157483" top="0.35433070866141736" bottom="0.35433070866141736" header="0.11811023622047245" footer="0.11811023622047245"/>
  <pageSetup paperSize="9" scale="59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  <pageSetUpPr fitToPage="1"/>
  </sheetPr>
  <dimension ref="A1:M11"/>
  <sheetViews>
    <sheetView rightToLeft="1" workbookViewId="0">
      <selection activeCell="C9" sqref="C9"/>
    </sheetView>
  </sheetViews>
  <sheetFormatPr defaultRowHeight="18"/>
  <cols>
    <col min="1" max="1" width="28.42578125" style="1" customWidth="1"/>
    <col min="2" max="2" width="1.42578125" style="1" customWidth="1"/>
    <col min="3" max="3" width="11.42578125" style="1" customWidth="1"/>
    <col min="4" max="4" width="1.42578125" style="1" customWidth="1"/>
    <col min="5" max="5" width="11.42578125" style="1" customWidth="1"/>
    <col min="6" max="6" width="1.42578125" style="1" customWidth="1"/>
    <col min="7" max="7" width="14.140625" style="1" customWidth="1"/>
    <col min="8" max="8" width="1.42578125" style="1" customWidth="1"/>
    <col min="9" max="9" width="8.5703125" style="1" customWidth="1"/>
    <col min="10" max="10" width="1.42578125" style="1" customWidth="1"/>
    <col min="11" max="11" width="21.28515625" style="1" customWidth="1"/>
    <col min="12" max="12" width="1.42578125" style="1" customWidth="1"/>
    <col min="13" max="13" width="28.42578125" style="1" customWidth="1"/>
    <col min="14" max="16384" width="9.140625" style="1"/>
  </cols>
  <sheetData>
    <row r="1" spans="1:13" ht="20.100000000000001" customHeight="1">
      <c r="A1" s="98" t="s">
        <v>69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</row>
    <row r="2" spans="1:13" ht="20.100000000000001" customHeight="1">
      <c r="A2" s="98" t="s">
        <v>0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</row>
    <row r="3" spans="1:13" ht="20.100000000000001" customHeight="1">
      <c r="A3" s="98" t="s">
        <v>196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</row>
    <row r="5" spans="1:13" ht="21">
      <c r="A5" s="90" t="s">
        <v>26</v>
      </c>
      <c r="B5" s="89"/>
      <c r="C5" s="89"/>
      <c r="D5" s="89"/>
      <c r="E5" s="89"/>
      <c r="F5" s="89"/>
      <c r="G5" s="89"/>
      <c r="H5" s="89"/>
      <c r="I5" s="89"/>
      <c r="J5" s="89"/>
      <c r="K5" s="89"/>
      <c r="L5" s="89"/>
      <c r="M5" s="89"/>
    </row>
    <row r="6" spans="1:13" ht="21">
      <c r="A6" s="90" t="s">
        <v>27</v>
      </c>
      <c r="B6" s="89"/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</row>
    <row r="8" spans="1:13" ht="21">
      <c r="C8" s="91" t="s">
        <v>200</v>
      </c>
      <c r="D8" s="92"/>
      <c r="E8" s="92"/>
      <c r="F8" s="92"/>
      <c r="G8" s="92"/>
      <c r="H8" s="92"/>
      <c r="I8" s="92"/>
      <c r="J8" s="92"/>
      <c r="K8" s="92"/>
      <c r="L8" s="92"/>
      <c r="M8" s="92"/>
    </row>
    <row r="9" spans="1:13" ht="42">
      <c r="A9" s="2" t="s">
        <v>28</v>
      </c>
      <c r="C9" s="2" t="s">
        <v>4</v>
      </c>
      <c r="E9" s="2" t="s">
        <v>29</v>
      </c>
      <c r="G9" s="2" t="s">
        <v>30</v>
      </c>
      <c r="I9" s="2" t="s">
        <v>31</v>
      </c>
      <c r="K9" s="8" t="s">
        <v>32</v>
      </c>
      <c r="M9" s="2" t="s">
        <v>33</v>
      </c>
    </row>
    <row r="10" spans="1:13" ht="18.75">
      <c r="A10" s="3" t="s">
        <v>12</v>
      </c>
      <c r="K10" s="3">
        <v>0</v>
      </c>
    </row>
    <row r="11" spans="1:13" ht="18.75">
      <c r="K11" s="4"/>
    </row>
  </sheetData>
  <mergeCells count="6">
    <mergeCell ref="C8:M8"/>
    <mergeCell ref="A1:M1"/>
    <mergeCell ref="A2:M2"/>
    <mergeCell ref="A3:M3"/>
    <mergeCell ref="A5:M5"/>
    <mergeCell ref="A6:M6"/>
  </mergeCells>
  <pageMargins left="0.7" right="0.7" top="0.75" bottom="0.75" header="0.3" footer="0.3"/>
  <pageSetup paperSize="9" scale="99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  <pageSetUpPr fitToPage="1"/>
  </sheetPr>
  <dimension ref="A1:L26"/>
  <sheetViews>
    <sheetView rightToLeft="1" topLeftCell="A22" workbookViewId="0">
      <selection activeCell="E10" sqref="E10"/>
    </sheetView>
  </sheetViews>
  <sheetFormatPr defaultRowHeight="18"/>
  <cols>
    <col min="1" max="1" width="47.140625" style="1" bestFit="1" customWidth="1"/>
    <col min="2" max="2" width="1.42578125" style="1" customWidth="1"/>
    <col min="3" max="3" width="23.140625" style="1" bestFit="1" customWidth="1"/>
    <col min="4" max="4" width="1.42578125" style="1" customWidth="1"/>
    <col min="5" max="5" width="17" style="1" bestFit="1" customWidth="1"/>
    <col min="6" max="6" width="1.42578125" style="1" customWidth="1"/>
    <col min="7" max="7" width="16.85546875" style="1" bestFit="1" customWidth="1"/>
    <col min="8" max="8" width="1.42578125" style="1" customWidth="1"/>
    <col min="9" max="9" width="16.85546875" style="1" bestFit="1" customWidth="1"/>
    <col min="10" max="10" width="1.42578125" style="1" customWidth="1"/>
    <col min="11" max="11" width="16.85546875" style="1" bestFit="1" customWidth="1"/>
    <col min="12" max="12" width="1.42578125" style="1" customWidth="1"/>
    <col min="13" max="16384" width="9.140625" style="1"/>
  </cols>
  <sheetData>
    <row r="1" spans="1:12" ht="20.100000000000001" customHeight="1">
      <c r="A1" s="98" t="s">
        <v>69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</row>
    <row r="2" spans="1:12" ht="20.100000000000001" customHeight="1">
      <c r="A2" s="98" t="s">
        <v>0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</row>
    <row r="3" spans="1:12" ht="20.100000000000001" customHeight="1">
      <c r="A3" s="98" t="s">
        <v>196</v>
      </c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</row>
    <row r="5" spans="1:12" ht="21">
      <c r="A5" s="90" t="s">
        <v>170</v>
      </c>
      <c r="B5" s="89"/>
      <c r="C5" s="89"/>
      <c r="D5" s="89"/>
      <c r="E5" s="89"/>
      <c r="F5" s="89"/>
      <c r="G5" s="89"/>
      <c r="H5" s="89"/>
      <c r="I5" s="89"/>
      <c r="J5" s="89"/>
      <c r="K5" s="89"/>
      <c r="L5" s="89"/>
    </row>
    <row r="7" spans="1:12" ht="21">
      <c r="C7" s="2" t="s">
        <v>190</v>
      </c>
      <c r="E7" s="91" t="s">
        <v>2</v>
      </c>
      <c r="F7" s="108"/>
      <c r="G7" s="108"/>
      <c r="I7" s="91" t="s">
        <v>200</v>
      </c>
      <c r="J7" s="108"/>
      <c r="K7" s="108"/>
    </row>
    <row r="8" spans="1:12" ht="20.25" customHeight="1">
      <c r="A8" s="2" t="s">
        <v>34</v>
      </c>
      <c r="C8" s="2" t="s">
        <v>35</v>
      </c>
      <c r="E8" s="2" t="s">
        <v>36</v>
      </c>
      <c r="G8" s="2" t="s">
        <v>37</v>
      </c>
      <c r="I8" s="2" t="s">
        <v>35</v>
      </c>
      <c r="K8" s="16" t="s">
        <v>92</v>
      </c>
    </row>
    <row r="9" spans="1:12" ht="20.25" customHeight="1">
      <c r="A9" s="14" t="s">
        <v>209</v>
      </c>
      <c r="C9" s="31">
        <v>90631425</v>
      </c>
      <c r="D9" s="14"/>
      <c r="E9" s="31">
        <v>146110688163</v>
      </c>
      <c r="F9" s="14"/>
      <c r="G9" s="31">
        <v>145950610000</v>
      </c>
      <c r="H9" s="14"/>
      <c r="I9" s="31">
        <v>250709588</v>
      </c>
      <c r="J9" s="14"/>
      <c r="K9" s="68">
        <v>1E-4</v>
      </c>
    </row>
    <row r="10" spans="1:12" ht="20.25" customHeight="1">
      <c r="A10" s="14" t="s">
        <v>210</v>
      </c>
      <c r="C10" s="31">
        <v>180806393</v>
      </c>
      <c r="D10" s="14"/>
      <c r="E10" s="31">
        <v>764863</v>
      </c>
      <c r="F10" s="14"/>
      <c r="G10" s="31">
        <v>200000</v>
      </c>
      <c r="H10" s="14"/>
      <c r="I10" s="31">
        <v>181371256</v>
      </c>
      <c r="J10" s="14"/>
      <c r="K10" s="69">
        <v>0</v>
      </c>
    </row>
    <row r="11" spans="1:12" ht="20.25" customHeight="1">
      <c r="A11" s="14" t="s">
        <v>211</v>
      </c>
      <c r="C11" s="31">
        <v>17517011</v>
      </c>
      <c r="D11" s="14"/>
      <c r="E11" s="31">
        <v>74104</v>
      </c>
      <c r="F11" s="14"/>
      <c r="G11" s="31">
        <v>0</v>
      </c>
      <c r="H11" s="14"/>
      <c r="I11" s="31">
        <v>17591115</v>
      </c>
      <c r="J11" s="14"/>
      <c r="K11" s="69">
        <v>0</v>
      </c>
    </row>
    <row r="12" spans="1:12" ht="20.25" customHeight="1">
      <c r="A12" s="14" t="s">
        <v>212</v>
      </c>
      <c r="C12" s="31">
        <v>605333899</v>
      </c>
      <c r="D12" s="14"/>
      <c r="E12" s="31">
        <v>2559768</v>
      </c>
      <c r="F12" s="14"/>
      <c r="G12" s="31">
        <v>0</v>
      </c>
      <c r="H12" s="14"/>
      <c r="I12" s="31">
        <v>607893667</v>
      </c>
      <c r="J12" s="14"/>
      <c r="K12" s="69">
        <v>1E-4</v>
      </c>
    </row>
    <row r="13" spans="1:12" ht="20.25" customHeight="1">
      <c r="A13" s="14" t="s">
        <v>213</v>
      </c>
      <c r="C13" s="31">
        <v>63196240</v>
      </c>
      <c r="D13" s="14"/>
      <c r="E13" s="31">
        <v>137972211118</v>
      </c>
      <c r="F13" s="14"/>
      <c r="G13" s="31">
        <v>86343978000</v>
      </c>
      <c r="H13" s="14"/>
      <c r="I13" s="31">
        <v>51691429358</v>
      </c>
      <c r="J13" s="14"/>
      <c r="K13" s="69">
        <v>1.0699999999999999E-2</v>
      </c>
    </row>
    <row r="14" spans="1:12" ht="20.25" customHeight="1">
      <c r="A14" s="14" t="s">
        <v>214</v>
      </c>
      <c r="C14" s="31">
        <v>31480570</v>
      </c>
      <c r="D14" s="14"/>
      <c r="E14" s="31">
        <v>9261489</v>
      </c>
      <c r="F14" s="14"/>
      <c r="G14" s="31">
        <v>0</v>
      </c>
      <c r="H14" s="14"/>
      <c r="I14" s="31">
        <v>40742059</v>
      </c>
      <c r="J14" s="14"/>
      <c r="K14" s="69">
        <v>0</v>
      </c>
    </row>
    <row r="15" spans="1:12" ht="20.25" customHeight="1">
      <c r="A15" s="14" t="s">
        <v>215</v>
      </c>
      <c r="C15" s="31">
        <v>8694072</v>
      </c>
      <c r="D15" s="14"/>
      <c r="E15" s="31">
        <v>71114290343</v>
      </c>
      <c r="F15" s="14"/>
      <c r="G15" s="31">
        <v>71070320000</v>
      </c>
      <c r="H15" s="14"/>
      <c r="I15" s="31">
        <v>52664415</v>
      </c>
      <c r="J15" s="14"/>
      <c r="K15" s="69">
        <v>0</v>
      </c>
    </row>
    <row r="16" spans="1:12" ht="20.25" customHeight="1">
      <c r="A16" s="14" t="s">
        <v>216</v>
      </c>
      <c r="C16" s="31">
        <v>90000000000</v>
      </c>
      <c r="D16" s="14"/>
      <c r="E16" s="31">
        <v>0</v>
      </c>
      <c r="F16" s="14"/>
      <c r="G16" s="31">
        <v>90000000000</v>
      </c>
      <c r="H16" s="14"/>
      <c r="I16" s="31">
        <v>0</v>
      </c>
      <c r="J16" s="14"/>
      <c r="K16" s="69">
        <v>0</v>
      </c>
    </row>
    <row r="17" spans="1:11" ht="20.25" customHeight="1">
      <c r="A17" s="14" t="s">
        <v>217</v>
      </c>
      <c r="C17" s="31">
        <v>27700000000</v>
      </c>
      <c r="D17" s="14"/>
      <c r="E17" s="31">
        <v>0</v>
      </c>
      <c r="F17" s="14"/>
      <c r="G17" s="31">
        <v>0</v>
      </c>
      <c r="H17" s="14"/>
      <c r="I17" s="31">
        <v>27700000000</v>
      </c>
      <c r="J17" s="14"/>
      <c r="K17" s="69">
        <v>5.7000000000000002E-3</v>
      </c>
    </row>
    <row r="18" spans="1:11" ht="20.25" customHeight="1">
      <c r="A18" s="14" t="s">
        <v>217</v>
      </c>
      <c r="C18" s="31">
        <v>127000000000</v>
      </c>
      <c r="D18" s="14"/>
      <c r="E18" s="31">
        <v>0</v>
      </c>
      <c r="F18" s="14"/>
      <c r="G18" s="31">
        <v>0</v>
      </c>
      <c r="H18" s="14"/>
      <c r="I18" s="31">
        <v>127000000000</v>
      </c>
      <c r="J18" s="14"/>
      <c r="K18" s="69">
        <v>2.63E-2</v>
      </c>
    </row>
    <row r="19" spans="1:11" ht="20.25" customHeight="1">
      <c r="A19" s="14" t="s">
        <v>217</v>
      </c>
      <c r="C19" s="31">
        <v>161500000000</v>
      </c>
      <c r="D19" s="14"/>
      <c r="E19" s="31">
        <v>0</v>
      </c>
      <c r="F19" s="14"/>
      <c r="G19" s="31">
        <v>0</v>
      </c>
      <c r="H19" s="14"/>
      <c r="I19" s="31">
        <v>161500000000</v>
      </c>
      <c r="J19" s="14"/>
      <c r="K19" s="69">
        <v>3.3399999999999999E-2</v>
      </c>
    </row>
    <row r="20" spans="1:11" ht="20.25" customHeight="1">
      <c r="A20" s="14" t="s">
        <v>217</v>
      </c>
      <c r="C20" s="31">
        <v>33000000000</v>
      </c>
      <c r="D20" s="14"/>
      <c r="E20" s="31">
        <v>0</v>
      </c>
      <c r="F20" s="14"/>
      <c r="G20" s="31">
        <v>0</v>
      </c>
      <c r="H20" s="14"/>
      <c r="I20" s="31">
        <v>33000000000</v>
      </c>
      <c r="J20" s="14"/>
      <c r="K20" s="69">
        <v>6.7999999999999996E-3</v>
      </c>
    </row>
    <row r="21" spans="1:11" ht="20.25" customHeight="1">
      <c r="A21" s="14" t="s">
        <v>216</v>
      </c>
      <c r="C21" s="31">
        <v>0</v>
      </c>
      <c r="D21" s="14"/>
      <c r="E21" s="31">
        <v>110000000000</v>
      </c>
      <c r="F21" s="14"/>
      <c r="G21" s="31">
        <v>0</v>
      </c>
      <c r="H21" s="14"/>
      <c r="I21" s="31">
        <v>110000000000</v>
      </c>
      <c r="J21" s="14"/>
      <c r="K21" s="69">
        <v>2.2800000000000001E-2</v>
      </c>
    </row>
    <row r="22" spans="1:11" ht="20.25" customHeight="1">
      <c r="A22" s="14" t="s">
        <v>217</v>
      </c>
      <c r="C22" s="31">
        <v>0</v>
      </c>
      <c r="D22" s="14"/>
      <c r="E22" s="31">
        <v>34000000000</v>
      </c>
      <c r="F22" s="14"/>
      <c r="G22" s="31">
        <v>0</v>
      </c>
      <c r="H22" s="14"/>
      <c r="I22" s="31">
        <v>34000000000</v>
      </c>
      <c r="J22" s="14"/>
      <c r="K22" s="69">
        <v>7.0000000000000001E-3</v>
      </c>
    </row>
    <row r="23" spans="1:11" ht="20.25" customHeight="1">
      <c r="A23" s="14" t="s">
        <v>217</v>
      </c>
      <c r="C23" s="31">
        <v>0</v>
      </c>
      <c r="D23" s="14"/>
      <c r="E23" s="31">
        <v>33500000000</v>
      </c>
      <c r="F23" s="14"/>
      <c r="G23" s="31">
        <v>0</v>
      </c>
      <c r="H23" s="14"/>
      <c r="I23" s="31">
        <v>33500000000</v>
      </c>
      <c r="J23" s="14"/>
      <c r="K23" s="69">
        <v>6.8999999999999999E-3</v>
      </c>
    </row>
    <row r="24" spans="1:11" s="14" customFormat="1" ht="20.25" customHeight="1">
      <c r="A24" s="14" t="s">
        <v>218</v>
      </c>
      <c r="C24" s="31">
        <v>20000000000</v>
      </c>
      <c r="E24" s="31">
        <v>0</v>
      </c>
      <c r="G24" s="31">
        <v>20000000000</v>
      </c>
      <c r="I24" s="31">
        <v>0</v>
      </c>
      <c r="K24" s="70">
        <v>0</v>
      </c>
    </row>
    <row r="25" spans="1:11" ht="19.5" thickBot="1">
      <c r="A25" s="3" t="s">
        <v>12</v>
      </c>
      <c r="C25" s="12">
        <f>SUM(C9:C24)</f>
        <v>460197659610</v>
      </c>
      <c r="E25" s="3">
        <f>SUM(E9:E24)</f>
        <v>532709849848</v>
      </c>
      <c r="G25" s="3">
        <f>SUM(G9:G24)</f>
        <v>413365108000</v>
      </c>
      <c r="I25" s="3">
        <f>SUM(I9:I24)</f>
        <v>579542401458</v>
      </c>
      <c r="K25" s="7">
        <f>SUM(K9:K24)</f>
        <v>0.11980000000000002</v>
      </c>
    </row>
    <row r="26" spans="1:11" ht="19.5" thickTop="1">
      <c r="E26" s="4"/>
      <c r="G26" s="4"/>
      <c r="I26" s="4"/>
      <c r="K26" s="4"/>
    </row>
  </sheetData>
  <mergeCells count="6">
    <mergeCell ref="A1:L1"/>
    <mergeCell ref="A2:L2"/>
    <mergeCell ref="A3:L3"/>
    <mergeCell ref="A5:L5"/>
    <mergeCell ref="E7:G7"/>
    <mergeCell ref="I7:K7"/>
  </mergeCells>
  <pageMargins left="0.51181102362204722" right="0.51181102362204722" top="0.74803149606299213" bottom="0.74803149606299213" header="0.31496062992125984" footer="0.31496062992125984"/>
  <pageSetup paperSize="9" scale="76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0664D0-7627-41B2-A1D4-B6664C1864A7}">
  <sheetPr>
    <tabColor rgb="FFFFFF00"/>
  </sheetPr>
  <dimension ref="A1:S14"/>
  <sheetViews>
    <sheetView rightToLeft="1" workbookViewId="0">
      <selection activeCell="N6" sqref="N6"/>
    </sheetView>
  </sheetViews>
  <sheetFormatPr defaultRowHeight="15"/>
  <cols>
    <col min="1" max="1" width="53.5703125" bestFit="1" customWidth="1"/>
    <col min="2" max="2" width="1.28515625" customWidth="1"/>
    <col min="3" max="3" width="6.7109375" bestFit="1" customWidth="1"/>
    <col min="4" max="4" width="1.28515625" customWidth="1"/>
    <col min="5" max="5" width="17.42578125" customWidth="1"/>
    <col min="6" max="6" width="1.28515625" customWidth="1"/>
    <col min="7" max="7" width="15" bestFit="1" customWidth="1"/>
    <col min="8" max="8" width="1.28515625" customWidth="1"/>
    <col min="9" max="9" width="15.5703125" bestFit="1" customWidth="1"/>
  </cols>
  <sheetData>
    <row r="1" spans="1:19" ht="26.25">
      <c r="A1" s="98" t="s">
        <v>69</v>
      </c>
      <c r="B1" s="98"/>
      <c r="C1" s="98"/>
      <c r="D1" s="98"/>
      <c r="E1" s="98"/>
      <c r="F1" s="98"/>
      <c r="G1" s="98"/>
      <c r="H1" s="98"/>
      <c r="I1" s="98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26.25">
      <c r="A2" s="98" t="s">
        <v>0</v>
      </c>
      <c r="B2" s="98"/>
      <c r="C2" s="98"/>
      <c r="D2" s="98"/>
      <c r="E2" s="98"/>
      <c r="F2" s="98"/>
      <c r="G2" s="98"/>
      <c r="H2" s="98"/>
      <c r="I2" s="98"/>
      <c r="J2" s="1"/>
      <c r="K2" s="1"/>
      <c r="L2" s="1"/>
      <c r="M2" s="1"/>
      <c r="N2" s="1"/>
      <c r="O2" s="1"/>
      <c r="P2" s="1"/>
      <c r="Q2" s="1"/>
      <c r="R2" s="1"/>
      <c r="S2" s="1"/>
    </row>
    <row r="3" spans="1:19" ht="26.25">
      <c r="A3" s="98" t="s">
        <v>196</v>
      </c>
      <c r="B3" s="98"/>
      <c r="C3" s="98"/>
      <c r="D3" s="98"/>
      <c r="E3" s="98"/>
      <c r="F3" s="98"/>
      <c r="G3" s="98"/>
      <c r="H3" s="98"/>
      <c r="I3" s="98"/>
      <c r="J3" s="1"/>
      <c r="K3" s="1"/>
      <c r="L3" s="1"/>
      <c r="M3" s="1"/>
      <c r="N3" s="1"/>
      <c r="O3" s="1"/>
      <c r="P3" s="1"/>
      <c r="Q3" s="1"/>
      <c r="R3" s="1"/>
      <c r="S3" s="1"/>
    </row>
    <row r="5" spans="1:19" ht="21">
      <c r="A5" s="97" t="s">
        <v>171</v>
      </c>
      <c r="B5" s="97"/>
      <c r="C5" s="97"/>
      <c r="D5" s="97"/>
      <c r="E5" s="97"/>
      <c r="F5" s="97"/>
      <c r="G5" s="97"/>
      <c r="H5" s="97"/>
      <c r="I5" s="97"/>
      <c r="J5" s="52"/>
    </row>
    <row r="7" spans="1:19" ht="18.75" thickBot="1">
      <c r="A7" s="43" t="s">
        <v>172</v>
      </c>
      <c r="B7" s="44"/>
      <c r="C7" s="45" t="s">
        <v>173</v>
      </c>
      <c r="D7" s="46"/>
      <c r="E7" s="45" t="s">
        <v>149</v>
      </c>
      <c r="F7" s="46"/>
      <c r="G7" s="45" t="s">
        <v>151</v>
      </c>
      <c r="H7" s="46"/>
      <c r="I7" s="45" t="s">
        <v>174</v>
      </c>
    </row>
    <row r="8" spans="1:19" ht="21">
      <c r="A8" s="47" t="s">
        <v>175</v>
      </c>
      <c r="B8" s="47"/>
      <c r="C8" s="48" t="s">
        <v>176</v>
      </c>
      <c r="D8" s="49"/>
      <c r="E8" s="77">
        <f>'درآمد سرمایه گذاری در سهام'!I80</f>
        <v>-162660877105</v>
      </c>
      <c r="F8" s="49"/>
      <c r="G8" s="119">
        <v>1.4060999999999999</v>
      </c>
      <c r="H8" s="50"/>
      <c r="I8" s="29">
        <f>E8/4805025089338</f>
        <v>-3.3852243033222158E-2</v>
      </c>
    </row>
    <row r="9" spans="1:19" ht="21">
      <c r="A9" s="47" t="s">
        <v>177</v>
      </c>
      <c r="B9" s="47"/>
      <c r="C9" s="48" t="s">
        <v>178</v>
      </c>
      <c r="D9" s="49"/>
      <c r="E9" s="78">
        <v>0</v>
      </c>
      <c r="F9" s="49"/>
      <c r="G9" s="119">
        <f t="shared" ref="G9:G12" si="0">E9/$E$13</f>
        <v>0</v>
      </c>
      <c r="H9" s="50"/>
      <c r="I9" s="29">
        <f t="shared" ref="I9:I12" si="1">E9/4805025089338</f>
        <v>0</v>
      </c>
    </row>
    <row r="10" spans="1:19" ht="21">
      <c r="A10" s="47" t="s">
        <v>179</v>
      </c>
      <c r="B10" s="47"/>
      <c r="C10" s="48" t="s">
        <v>180</v>
      </c>
      <c r="D10" s="49"/>
      <c r="E10" s="78">
        <v>0</v>
      </c>
      <c r="F10" s="49"/>
      <c r="G10" s="119">
        <f t="shared" si="0"/>
        <v>0</v>
      </c>
      <c r="H10" s="50"/>
      <c r="I10" s="29">
        <f t="shared" si="1"/>
        <v>0</v>
      </c>
    </row>
    <row r="11" spans="1:19" ht="21">
      <c r="A11" s="47" t="s">
        <v>181</v>
      </c>
      <c r="B11" s="47"/>
      <c r="C11" s="48" t="s">
        <v>182</v>
      </c>
      <c r="D11" s="49"/>
      <c r="E11" s="81">
        <f>'درآمد سپرده بانکی'!C27</f>
        <v>11630378669</v>
      </c>
      <c r="F11" s="49"/>
      <c r="G11" s="119">
        <v>-0.10050000000000001</v>
      </c>
      <c r="H11" s="50"/>
      <c r="I11" s="29">
        <f t="shared" si="1"/>
        <v>2.4204615902645257E-3</v>
      </c>
    </row>
    <row r="12" spans="1:19" ht="21">
      <c r="A12" s="47" t="s">
        <v>70</v>
      </c>
      <c r="B12" s="47"/>
      <c r="C12" s="48" t="s">
        <v>183</v>
      </c>
      <c r="D12" s="49"/>
      <c r="E12" s="81">
        <f>سایر!F12</f>
        <v>1558022885</v>
      </c>
      <c r="F12" s="49"/>
      <c r="G12" s="119">
        <v>-1.35E-2</v>
      </c>
      <c r="H12" s="50"/>
      <c r="I12" s="29">
        <f t="shared" si="1"/>
        <v>3.2424864720418192E-4</v>
      </c>
    </row>
    <row r="13" spans="1:19" ht="20.25" thickBot="1">
      <c r="A13" s="47" t="s">
        <v>148</v>
      </c>
      <c r="B13" s="51"/>
      <c r="E13" s="32">
        <f>SUM(E8:E12)</f>
        <v>-149472475551</v>
      </c>
      <c r="G13" s="120">
        <f>SUM(G8:G12)</f>
        <v>1.2920999999999998</v>
      </c>
      <c r="H13" s="50"/>
      <c r="I13" s="30">
        <f>SUM(I8:I12)</f>
        <v>-3.1107532795753453E-2</v>
      </c>
    </row>
    <row r="14" spans="1:19" ht="15.75" thickTop="1"/>
  </sheetData>
  <mergeCells count="4">
    <mergeCell ref="A1:I1"/>
    <mergeCell ref="A2:I2"/>
    <mergeCell ref="A3:I3"/>
    <mergeCell ref="A5:I5"/>
  </mergeCells>
  <pageMargins left="0.7" right="0.7" top="0.75" bottom="0.75" header="0.3" footer="0.3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FF00"/>
    <pageSetUpPr fitToPage="1"/>
  </sheetPr>
  <dimension ref="A1:U98"/>
  <sheetViews>
    <sheetView rightToLeft="1" zoomScaleNormal="100" zoomScalePageLayoutView="85" workbookViewId="0">
      <selection activeCell="M80" sqref="M80"/>
    </sheetView>
  </sheetViews>
  <sheetFormatPr defaultRowHeight="18"/>
  <cols>
    <col min="1" max="1" width="27.5703125" style="11" customWidth="1"/>
    <col min="2" max="2" width="1.42578125" style="11" customWidth="1"/>
    <col min="3" max="3" width="18.28515625" style="11" customWidth="1"/>
    <col min="4" max="4" width="1.42578125" style="11" customWidth="1"/>
    <col min="5" max="5" width="19.28515625" style="11" bestFit="1" customWidth="1"/>
    <col min="6" max="6" width="1.42578125" style="11" customWidth="1"/>
    <col min="7" max="7" width="18" style="11" customWidth="1"/>
    <col min="8" max="8" width="1.42578125" style="11" customWidth="1"/>
    <col min="9" max="9" width="19.5703125" style="11" bestFit="1" customWidth="1"/>
    <col min="10" max="10" width="1.42578125" style="11" customWidth="1"/>
    <col min="11" max="11" width="15.28515625" style="73" customWidth="1"/>
    <col min="12" max="12" width="1.42578125" style="11" customWidth="1"/>
    <col min="13" max="13" width="17.28515625" style="11" customWidth="1"/>
    <col min="14" max="14" width="1.42578125" style="11" customWidth="1"/>
    <col min="15" max="15" width="19.5703125" style="11" bestFit="1" customWidth="1"/>
    <col min="16" max="16" width="1.42578125" style="11" customWidth="1"/>
    <col min="17" max="17" width="17.7109375" style="11" customWidth="1"/>
    <col min="18" max="18" width="1.42578125" style="11" customWidth="1"/>
    <col min="19" max="19" width="19.5703125" style="11" bestFit="1" customWidth="1"/>
    <col min="20" max="20" width="1.42578125" style="11" customWidth="1"/>
    <col min="21" max="21" width="14.85546875" style="11" bestFit="1" customWidth="1"/>
    <col min="22" max="16384" width="9.140625" style="11"/>
  </cols>
  <sheetData>
    <row r="1" spans="1:21" ht="21">
      <c r="A1" s="90" t="s">
        <v>50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109"/>
      <c r="T1" s="109"/>
      <c r="U1" s="109"/>
    </row>
    <row r="2" spans="1:21" ht="21">
      <c r="C2" s="91" t="s">
        <v>220</v>
      </c>
      <c r="D2" s="110"/>
      <c r="E2" s="110"/>
      <c r="F2" s="110"/>
      <c r="G2" s="110"/>
      <c r="H2" s="110"/>
      <c r="I2" s="110"/>
      <c r="J2" s="110"/>
      <c r="K2" s="110"/>
      <c r="M2" s="91" t="s">
        <v>221</v>
      </c>
      <c r="N2" s="110"/>
      <c r="O2" s="110"/>
      <c r="P2" s="110"/>
      <c r="Q2" s="110"/>
      <c r="R2" s="110"/>
      <c r="S2" s="110"/>
      <c r="T2" s="110"/>
      <c r="U2" s="110"/>
    </row>
    <row r="3" spans="1:21" ht="30.75" customHeight="1">
      <c r="A3" s="2" t="s">
        <v>51</v>
      </c>
      <c r="C3" s="8" t="s">
        <v>41</v>
      </c>
      <c r="E3" s="8" t="s">
        <v>52</v>
      </c>
      <c r="G3" s="8" t="s">
        <v>53</v>
      </c>
      <c r="I3" s="8" t="s">
        <v>54</v>
      </c>
      <c r="K3" s="71" t="s">
        <v>55</v>
      </c>
      <c r="M3" s="8" t="s">
        <v>41</v>
      </c>
      <c r="O3" s="8" t="s">
        <v>52</v>
      </c>
      <c r="Q3" s="8" t="s">
        <v>53</v>
      </c>
      <c r="S3" s="8" t="s">
        <v>54</v>
      </c>
      <c r="U3" s="15" t="s">
        <v>55</v>
      </c>
    </row>
    <row r="4" spans="1:21" s="14" customFormat="1" ht="18.75">
      <c r="A4" s="14" t="s">
        <v>139</v>
      </c>
      <c r="C4" s="10">
        <v>0</v>
      </c>
      <c r="E4" s="31">
        <v>0</v>
      </c>
      <c r="G4" s="31">
        <v>0</v>
      </c>
      <c r="I4" s="31">
        <v>0</v>
      </c>
      <c r="K4" s="74">
        <v>0</v>
      </c>
      <c r="M4" s="10">
        <v>0</v>
      </c>
      <c r="O4" s="31">
        <v>0</v>
      </c>
      <c r="Q4" s="31">
        <v>0</v>
      </c>
      <c r="S4" s="31">
        <v>0</v>
      </c>
      <c r="U4" s="14">
        <v>0</v>
      </c>
    </row>
    <row r="5" spans="1:21" s="14" customFormat="1" ht="18.75">
      <c r="A5" s="14" t="s">
        <v>96</v>
      </c>
      <c r="C5" s="10">
        <v>1504128617</v>
      </c>
      <c r="E5" s="31">
        <v>-7344451007</v>
      </c>
      <c r="G5" s="31">
        <v>10364835573</v>
      </c>
      <c r="I5" s="31">
        <v>4524513183</v>
      </c>
      <c r="K5" s="76">
        <v>-3.91</v>
      </c>
      <c r="M5" s="10">
        <v>1504128617</v>
      </c>
      <c r="O5" s="31">
        <v>6331213405</v>
      </c>
      <c r="Q5" s="31">
        <v>18030646462</v>
      </c>
      <c r="S5" s="31">
        <v>25865988484</v>
      </c>
      <c r="U5" s="76">
        <v>-9.83</v>
      </c>
    </row>
    <row r="6" spans="1:21" s="14" customFormat="1" ht="18.75">
      <c r="A6" s="14" t="s">
        <v>64</v>
      </c>
      <c r="C6" s="10">
        <v>17334705965</v>
      </c>
      <c r="E6" s="31">
        <v>-17413303671</v>
      </c>
      <c r="G6" s="31">
        <v>-6329397516</v>
      </c>
      <c r="I6" s="31">
        <v>-6407995222</v>
      </c>
      <c r="K6" s="14">
        <v>5.54</v>
      </c>
      <c r="M6" s="10">
        <v>17334705965</v>
      </c>
      <c r="O6" s="31">
        <v>-21497434757</v>
      </c>
      <c r="Q6" s="31">
        <v>-6329397516</v>
      </c>
      <c r="S6" s="31">
        <v>-10492126308</v>
      </c>
      <c r="U6" s="14">
        <v>3.99</v>
      </c>
    </row>
    <row r="7" spans="1:21" s="14" customFormat="1" ht="18.75">
      <c r="A7" s="14" t="s">
        <v>116</v>
      </c>
      <c r="C7" s="10">
        <v>0</v>
      </c>
      <c r="E7" s="31">
        <v>0</v>
      </c>
      <c r="G7" s="31">
        <v>-4197226171</v>
      </c>
      <c r="I7" s="31">
        <v>-4197226171</v>
      </c>
      <c r="K7" s="14">
        <v>3.63</v>
      </c>
      <c r="M7" s="10">
        <v>0</v>
      </c>
      <c r="O7" s="31">
        <v>0</v>
      </c>
      <c r="Q7" s="31">
        <v>-9607831562</v>
      </c>
      <c r="S7" s="31">
        <v>-9607831562</v>
      </c>
      <c r="U7" s="14">
        <v>3.65</v>
      </c>
    </row>
    <row r="8" spans="1:21" s="14" customFormat="1" ht="18.75">
      <c r="A8" s="14" t="s">
        <v>112</v>
      </c>
      <c r="C8" s="10">
        <v>0</v>
      </c>
      <c r="E8" s="31">
        <v>0</v>
      </c>
      <c r="G8" s="31">
        <v>-13423086235</v>
      </c>
      <c r="I8" s="31">
        <v>-13423086235</v>
      </c>
      <c r="K8" s="14">
        <v>11.6</v>
      </c>
      <c r="M8" s="10">
        <v>0</v>
      </c>
      <c r="O8" s="31">
        <v>0</v>
      </c>
      <c r="Q8" s="31">
        <v>-16046257838</v>
      </c>
      <c r="S8" s="31">
        <v>-16046257838</v>
      </c>
      <c r="U8" s="14">
        <v>6.1</v>
      </c>
    </row>
    <row r="9" spans="1:21" s="14" customFormat="1" ht="18.75">
      <c r="A9" s="14" t="s">
        <v>67</v>
      </c>
      <c r="C9" s="10">
        <v>17098269795</v>
      </c>
      <c r="E9" s="31">
        <v>-23467035773</v>
      </c>
      <c r="G9" s="31">
        <v>-15327146271</v>
      </c>
      <c r="I9" s="31">
        <v>-21695912249</v>
      </c>
      <c r="K9" s="14">
        <v>18.75</v>
      </c>
      <c r="M9" s="10">
        <v>17098269795</v>
      </c>
      <c r="O9" s="31">
        <v>-47125425773</v>
      </c>
      <c r="Q9" s="31">
        <v>-15327146271</v>
      </c>
      <c r="S9" s="31">
        <v>-45354302249</v>
      </c>
      <c r="U9" s="14">
        <v>17.239999999999998</v>
      </c>
    </row>
    <row r="10" spans="1:21" s="14" customFormat="1" ht="18.75">
      <c r="A10" s="14" t="s">
        <v>84</v>
      </c>
      <c r="C10" s="10">
        <v>0</v>
      </c>
      <c r="E10" s="31">
        <v>0</v>
      </c>
      <c r="G10" s="31">
        <v>-10238715016</v>
      </c>
      <c r="I10" s="31">
        <v>-10238715016</v>
      </c>
      <c r="K10" s="14">
        <v>8.85</v>
      </c>
      <c r="M10" s="10">
        <v>0</v>
      </c>
      <c r="O10" s="31">
        <v>0</v>
      </c>
      <c r="Q10" s="31">
        <v>-10687150108</v>
      </c>
      <c r="S10" s="31">
        <v>-10687150108</v>
      </c>
      <c r="U10" s="14">
        <v>4.0599999999999996</v>
      </c>
    </row>
    <row r="11" spans="1:21" s="14" customFormat="1" ht="18.75">
      <c r="A11" s="14" t="s">
        <v>95</v>
      </c>
      <c r="C11" s="10">
        <v>5834409566</v>
      </c>
      <c r="E11" s="31">
        <v>-10795033611</v>
      </c>
      <c r="G11" s="31">
        <v>0</v>
      </c>
      <c r="I11" s="31">
        <v>-4960624045</v>
      </c>
      <c r="K11" s="14">
        <v>4.29</v>
      </c>
      <c r="M11" s="10">
        <v>5834409566</v>
      </c>
      <c r="O11" s="31">
        <v>-15311323174</v>
      </c>
      <c r="Q11" s="31">
        <v>14513144</v>
      </c>
      <c r="S11" s="31">
        <v>-9462400464</v>
      </c>
      <c r="U11" s="14">
        <v>3.6</v>
      </c>
    </row>
    <row r="12" spans="1:21" s="14" customFormat="1" ht="18.75">
      <c r="A12" s="14" t="s">
        <v>94</v>
      </c>
      <c r="C12" s="10">
        <v>0</v>
      </c>
      <c r="E12" s="31">
        <v>0</v>
      </c>
      <c r="G12" s="31">
        <v>0</v>
      </c>
      <c r="I12" s="31">
        <v>0</v>
      </c>
      <c r="K12" s="14">
        <v>0</v>
      </c>
      <c r="M12" s="10">
        <v>0</v>
      </c>
      <c r="O12" s="31">
        <v>0</v>
      </c>
      <c r="Q12" s="31">
        <v>-255130905</v>
      </c>
      <c r="S12" s="31">
        <v>-255130905</v>
      </c>
      <c r="U12" s="14">
        <v>0.1</v>
      </c>
    </row>
    <row r="13" spans="1:21" s="14" customFormat="1" ht="18.75">
      <c r="A13" s="14" t="s">
        <v>75</v>
      </c>
      <c r="C13" s="10">
        <v>0</v>
      </c>
      <c r="E13" s="31">
        <v>0</v>
      </c>
      <c r="G13" s="31">
        <v>0</v>
      </c>
      <c r="I13" s="31">
        <v>0</v>
      </c>
      <c r="K13" s="14">
        <v>0</v>
      </c>
      <c r="M13" s="10">
        <v>0</v>
      </c>
      <c r="O13" s="31">
        <v>0</v>
      </c>
      <c r="Q13" s="31">
        <v>-3324422638</v>
      </c>
      <c r="S13" s="31">
        <v>-3324422638</v>
      </c>
      <c r="U13" s="14">
        <v>1.26</v>
      </c>
    </row>
    <row r="14" spans="1:21" s="14" customFormat="1" ht="18.75">
      <c r="A14" s="14" t="s">
        <v>62</v>
      </c>
      <c r="C14" s="10">
        <v>0</v>
      </c>
      <c r="E14" s="31">
        <v>-851812950</v>
      </c>
      <c r="G14" s="31">
        <v>0</v>
      </c>
      <c r="I14" s="31">
        <v>-851812950</v>
      </c>
      <c r="K14" s="14">
        <v>0.74</v>
      </c>
      <c r="M14" s="10">
        <v>0</v>
      </c>
      <c r="O14" s="31">
        <v>-28568495870</v>
      </c>
      <c r="Q14" s="31">
        <v>-9507415391</v>
      </c>
      <c r="S14" s="31">
        <v>-38075911261</v>
      </c>
      <c r="U14" s="14">
        <v>14.47</v>
      </c>
    </row>
    <row r="15" spans="1:21" s="14" customFormat="1" ht="18.75">
      <c r="A15" s="14" t="s">
        <v>130</v>
      </c>
      <c r="C15" s="10">
        <v>0</v>
      </c>
      <c r="E15" s="31">
        <v>0</v>
      </c>
      <c r="G15" s="31">
        <v>0</v>
      </c>
      <c r="I15" s="31">
        <v>0</v>
      </c>
      <c r="K15" s="14">
        <v>0</v>
      </c>
      <c r="M15" s="10">
        <v>0</v>
      </c>
      <c r="O15" s="31">
        <v>0</v>
      </c>
      <c r="Q15" s="31">
        <v>32688677</v>
      </c>
      <c r="S15" s="31">
        <v>32688677</v>
      </c>
      <c r="U15" s="76">
        <v>-0.01</v>
      </c>
    </row>
    <row r="16" spans="1:21" s="14" customFormat="1" ht="18.75">
      <c r="A16" s="14" t="s">
        <v>135</v>
      </c>
      <c r="C16" s="10">
        <v>0</v>
      </c>
      <c r="E16" s="31">
        <v>-2922507000</v>
      </c>
      <c r="G16" s="31">
        <v>0</v>
      </c>
      <c r="I16" s="31">
        <v>-2922507000</v>
      </c>
      <c r="K16" s="14">
        <v>2.5299999999999998</v>
      </c>
      <c r="M16" s="10">
        <v>0</v>
      </c>
      <c r="O16" s="31">
        <v>-3097191626</v>
      </c>
      <c r="Q16" s="31">
        <v>1436664812</v>
      </c>
      <c r="S16" s="31">
        <v>-1660526814</v>
      </c>
      <c r="U16" s="14">
        <v>0.63</v>
      </c>
    </row>
    <row r="17" spans="1:21" s="14" customFormat="1" ht="18.75">
      <c r="A17" s="14" t="s">
        <v>131</v>
      </c>
      <c r="C17" s="10">
        <v>0</v>
      </c>
      <c r="E17" s="31">
        <v>0</v>
      </c>
      <c r="G17" s="31">
        <v>0</v>
      </c>
      <c r="I17" s="31">
        <v>0</v>
      </c>
      <c r="K17" s="14">
        <v>0</v>
      </c>
      <c r="M17" s="10">
        <v>0</v>
      </c>
      <c r="O17" s="31">
        <v>0</v>
      </c>
      <c r="Q17" s="31">
        <v>3926038403</v>
      </c>
      <c r="S17" s="31">
        <v>3926038403</v>
      </c>
      <c r="U17" s="76">
        <v>-1.49</v>
      </c>
    </row>
    <row r="18" spans="1:21" s="14" customFormat="1" ht="18.75">
      <c r="A18" s="14" t="s">
        <v>129</v>
      </c>
      <c r="C18" s="10">
        <v>0</v>
      </c>
      <c r="E18" s="31">
        <v>0</v>
      </c>
      <c r="G18" s="31">
        <v>0</v>
      </c>
      <c r="I18" s="31">
        <v>0</v>
      </c>
      <c r="K18" s="14">
        <v>0</v>
      </c>
      <c r="M18" s="10">
        <v>0</v>
      </c>
      <c r="O18" s="31">
        <v>0</v>
      </c>
      <c r="Q18" s="31">
        <v>6867663600</v>
      </c>
      <c r="S18" s="31">
        <v>6867663600</v>
      </c>
      <c r="U18" s="76">
        <v>-2.61</v>
      </c>
    </row>
    <row r="19" spans="1:21" s="14" customFormat="1" ht="18.75">
      <c r="A19" s="14" t="s">
        <v>124</v>
      </c>
      <c r="C19" s="10">
        <v>0</v>
      </c>
      <c r="E19" s="31">
        <v>68190685</v>
      </c>
      <c r="G19" s="31">
        <v>0</v>
      </c>
      <c r="I19" s="31">
        <v>68190685</v>
      </c>
      <c r="K19" s="76">
        <v>-0.06</v>
      </c>
      <c r="M19" s="10">
        <v>0</v>
      </c>
      <c r="O19" s="31">
        <v>532739754</v>
      </c>
      <c r="Q19" s="31">
        <v>5755340805</v>
      </c>
      <c r="S19" s="31">
        <v>6288080559</v>
      </c>
      <c r="U19" s="76">
        <v>-2.39</v>
      </c>
    </row>
    <row r="20" spans="1:21" s="14" customFormat="1" ht="18.75">
      <c r="A20" s="14" t="s">
        <v>109</v>
      </c>
      <c r="C20" s="10">
        <v>0</v>
      </c>
      <c r="E20" s="31">
        <v>0</v>
      </c>
      <c r="G20" s="31">
        <v>0</v>
      </c>
      <c r="I20" s="31">
        <v>0</v>
      </c>
      <c r="K20" s="14">
        <v>0</v>
      </c>
      <c r="M20" s="10">
        <v>0</v>
      </c>
      <c r="O20" s="31">
        <v>0</v>
      </c>
      <c r="Q20" s="31">
        <v>1590618584</v>
      </c>
      <c r="S20" s="31">
        <v>1590618584</v>
      </c>
      <c r="U20" s="76">
        <v>-0.6</v>
      </c>
    </row>
    <row r="21" spans="1:21" s="14" customFormat="1" ht="18.75">
      <c r="A21" s="14" t="s">
        <v>90</v>
      </c>
      <c r="C21" s="10">
        <v>0</v>
      </c>
      <c r="E21" s="31">
        <v>-2619128904</v>
      </c>
      <c r="G21" s="31">
        <v>0</v>
      </c>
      <c r="I21" s="31">
        <v>-2619128904</v>
      </c>
      <c r="K21" s="14">
        <v>2.2599999999999998</v>
      </c>
      <c r="M21" s="10">
        <v>0</v>
      </c>
      <c r="O21" s="31">
        <v>-1130843877</v>
      </c>
      <c r="Q21" s="31">
        <v>-5217</v>
      </c>
      <c r="S21" s="31">
        <v>-1130849094</v>
      </c>
      <c r="U21" s="14">
        <v>0.43</v>
      </c>
    </row>
    <row r="22" spans="1:21" s="14" customFormat="1" ht="18.75">
      <c r="A22" s="14" t="s">
        <v>108</v>
      </c>
      <c r="C22" s="10">
        <v>0</v>
      </c>
      <c r="E22" s="31">
        <v>-2035004249</v>
      </c>
      <c r="G22" s="31">
        <v>0</v>
      </c>
      <c r="I22" s="31">
        <v>-2035004249</v>
      </c>
      <c r="K22" s="14">
        <v>1.76</v>
      </c>
      <c r="M22" s="10">
        <v>0</v>
      </c>
      <c r="O22" s="31">
        <v>-17001756421</v>
      </c>
      <c r="Q22" s="31">
        <v>-2604</v>
      </c>
      <c r="S22" s="31">
        <v>-17001759025</v>
      </c>
      <c r="U22" s="14">
        <v>6.46</v>
      </c>
    </row>
    <row r="23" spans="1:21" s="14" customFormat="1" ht="18.75">
      <c r="A23" s="14" t="s">
        <v>65</v>
      </c>
      <c r="C23" s="10">
        <v>6920742104</v>
      </c>
      <c r="E23" s="31">
        <v>-11599092325</v>
      </c>
      <c r="G23" s="31">
        <v>0</v>
      </c>
      <c r="I23" s="31">
        <v>-4678350221</v>
      </c>
      <c r="K23" s="14">
        <v>4.04</v>
      </c>
      <c r="M23" s="10">
        <v>6920742104</v>
      </c>
      <c r="O23" s="31">
        <v>-27726592139</v>
      </c>
      <c r="Q23" s="31">
        <v>-10536</v>
      </c>
      <c r="S23" s="31">
        <v>-20805860571</v>
      </c>
      <c r="U23" s="14">
        <v>7.91</v>
      </c>
    </row>
    <row r="24" spans="1:21" s="14" customFormat="1" ht="18.75">
      <c r="A24" s="14" t="s">
        <v>77</v>
      </c>
      <c r="C24" s="10">
        <v>0</v>
      </c>
      <c r="E24" s="31">
        <v>0</v>
      </c>
      <c r="G24" s="31">
        <v>0</v>
      </c>
      <c r="I24" s="31">
        <v>0</v>
      </c>
      <c r="K24" s="14">
        <v>0</v>
      </c>
      <c r="M24" s="10">
        <v>0</v>
      </c>
      <c r="O24" s="31">
        <v>0</v>
      </c>
      <c r="Q24" s="31">
        <v>-1412489158</v>
      </c>
      <c r="S24" s="31">
        <v>-1412489158</v>
      </c>
      <c r="U24" s="14">
        <v>0.54</v>
      </c>
    </row>
    <row r="25" spans="1:21" s="14" customFormat="1" ht="18.75">
      <c r="A25" s="14" t="s">
        <v>134</v>
      </c>
      <c r="C25" s="10">
        <v>0</v>
      </c>
      <c r="E25" s="31">
        <v>-237017284</v>
      </c>
      <c r="G25" s="31">
        <v>0</v>
      </c>
      <c r="I25" s="31">
        <v>-237017284</v>
      </c>
      <c r="K25" s="14">
        <v>0.2</v>
      </c>
      <c r="M25" s="10">
        <v>0</v>
      </c>
      <c r="O25" s="31">
        <v>2716638273</v>
      </c>
      <c r="Q25" s="31">
        <v>-6739</v>
      </c>
      <c r="S25" s="31">
        <v>2716631534</v>
      </c>
      <c r="U25" s="76">
        <v>-1.03</v>
      </c>
    </row>
    <row r="26" spans="1:21" s="14" customFormat="1" ht="18.75">
      <c r="A26" s="14" t="s">
        <v>110</v>
      </c>
      <c r="C26" s="10">
        <v>0</v>
      </c>
      <c r="E26" s="31">
        <v>-6629319450</v>
      </c>
      <c r="G26" s="31">
        <v>0</v>
      </c>
      <c r="I26" s="31">
        <v>-6629319450</v>
      </c>
      <c r="K26" s="14">
        <v>5.73</v>
      </c>
      <c r="M26" s="10">
        <v>0</v>
      </c>
      <c r="O26" s="31">
        <v>-15565331920</v>
      </c>
      <c r="Q26" s="31">
        <v>301495372</v>
      </c>
      <c r="S26" s="31">
        <v>-15263836548</v>
      </c>
      <c r="U26" s="14">
        <v>5.8</v>
      </c>
    </row>
    <row r="27" spans="1:21" s="14" customFormat="1" ht="18.75">
      <c r="A27" s="14" t="s">
        <v>74</v>
      </c>
      <c r="C27" s="10">
        <v>0</v>
      </c>
      <c r="E27" s="31">
        <v>5126042317</v>
      </c>
      <c r="G27" s="31">
        <v>0</v>
      </c>
      <c r="I27" s="31">
        <v>5126042317</v>
      </c>
      <c r="K27" s="76">
        <v>-4.43</v>
      </c>
      <c r="M27" s="10">
        <v>19551905330</v>
      </c>
      <c r="O27" s="31">
        <v>-22324632991</v>
      </c>
      <c r="Q27" s="31">
        <v>-690690607</v>
      </c>
      <c r="S27" s="31">
        <v>-3463418268</v>
      </c>
      <c r="U27" s="14">
        <v>1.32</v>
      </c>
    </row>
    <row r="28" spans="1:21" s="14" customFormat="1" ht="18.75">
      <c r="A28" s="14" t="s">
        <v>82</v>
      </c>
      <c r="C28" s="10">
        <v>0</v>
      </c>
      <c r="E28" s="31">
        <v>-3191714908</v>
      </c>
      <c r="G28" s="31">
        <v>0</v>
      </c>
      <c r="I28" s="31">
        <v>-3191714908</v>
      </c>
      <c r="K28" s="14">
        <v>2.76</v>
      </c>
      <c r="M28" s="10">
        <v>0</v>
      </c>
      <c r="O28" s="31">
        <v>1816137971</v>
      </c>
      <c r="Q28" s="31">
        <v>17832419486</v>
      </c>
      <c r="S28" s="31">
        <v>19648557457</v>
      </c>
      <c r="U28" s="76">
        <v>-7.47</v>
      </c>
    </row>
    <row r="29" spans="1:21" s="14" customFormat="1" ht="18.75">
      <c r="A29" s="14" t="s">
        <v>97</v>
      </c>
      <c r="C29" s="10">
        <v>0</v>
      </c>
      <c r="E29" s="31">
        <v>-881916017</v>
      </c>
      <c r="G29" s="31">
        <v>0</v>
      </c>
      <c r="I29" s="31">
        <v>-881916017</v>
      </c>
      <c r="K29" s="14">
        <v>0.76</v>
      </c>
      <c r="M29" s="10">
        <v>0</v>
      </c>
      <c r="O29" s="31">
        <v>-5222326353</v>
      </c>
      <c r="Q29" s="31">
        <v>-1067930886</v>
      </c>
      <c r="S29" s="31">
        <v>-6290257239</v>
      </c>
      <c r="U29" s="14">
        <v>2.39</v>
      </c>
    </row>
    <row r="30" spans="1:21" s="14" customFormat="1" ht="18.75">
      <c r="A30" s="14" t="s">
        <v>101</v>
      </c>
      <c r="C30" s="10">
        <v>0</v>
      </c>
      <c r="E30" s="31">
        <v>0</v>
      </c>
      <c r="G30" s="31">
        <v>0</v>
      </c>
      <c r="I30" s="31">
        <v>0</v>
      </c>
      <c r="K30" s="14">
        <v>0</v>
      </c>
      <c r="M30" s="10">
        <v>0</v>
      </c>
      <c r="O30" s="31">
        <v>0</v>
      </c>
      <c r="Q30" s="31">
        <v>227491845</v>
      </c>
      <c r="S30" s="31">
        <v>227491845</v>
      </c>
      <c r="U30" s="76">
        <v>-0.09</v>
      </c>
    </row>
    <row r="31" spans="1:21" s="14" customFormat="1" ht="18.75">
      <c r="A31" s="14" t="s">
        <v>60</v>
      </c>
      <c r="C31" s="10">
        <v>0</v>
      </c>
      <c r="E31" s="31">
        <v>0</v>
      </c>
      <c r="G31" s="31">
        <v>0</v>
      </c>
      <c r="I31" s="31">
        <v>0</v>
      </c>
      <c r="K31" s="14">
        <v>0</v>
      </c>
      <c r="M31" s="10">
        <v>0</v>
      </c>
      <c r="O31" s="31">
        <v>0</v>
      </c>
      <c r="Q31" s="31">
        <v>35733429</v>
      </c>
      <c r="S31" s="31">
        <v>35733429</v>
      </c>
      <c r="U31" s="76">
        <v>-0.01</v>
      </c>
    </row>
    <row r="32" spans="1:21" s="14" customFormat="1" ht="18.75">
      <c r="A32" s="14" t="s">
        <v>68</v>
      </c>
      <c r="C32" s="10">
        <v>0</v>
      </c>
      <c r="E32" s="31">
        <v>0</v>
      </c>
      <c r="G32" s="31">
        <v>0</v>
      </c>
      <c r="I32" s="31">
        <v>0</v>
      </c>
      <c r="K32" s="14">
        <v>0</v>
      </c>
      <c r="M32" s="10">
        <v>0</v>
      </c>
      <c r="O32" s="31">
        <v>0</v>
      </c>
      <c r="Q32" s="31">
        <v>251530027</v>
      </c>
      <c r="S32" s="31">
        <v>251530027</v>
      </c>
      <c r="U32" s="76">
        <v>-0.1</v>
      </c>
    </row>
    <row r="33" spans="1:21" s="14" customFormat="1" ht="18.75">
      <c r="A33" s="14" t="s">
        <v>107</v>
      </c>
      <c r="C33" s="10">
        <v>953749756</v>
      </c>
      <c r="E33" s="31">
        <v>-569914511</v>
      </c>
      <c r="G33" s="31">
        <v>0</v>
      </c>
      <c r="I33" s="31">
        <v>383835245</v>
      </c>
      <c r="K33" s="76">
        <v>-0.33</v>
      </c>
      <c r="M33" s="10">
        <v>953749756</v>
      </c>
      <c r="O33" s="31">
        <v>-8434735032</v>
      </c>
      <c r="Q33" s="31">
        <v>-25248783</v>
      </c>
      <c r="S33" s="31">
        <v>-7506234059</v>
      </c>
      <c r="U33" s="14">
        <v>2.85</v>
      </c>
    </row>
    <row r="34" spans="1:21" s="14" customFormat="1" ht="18.75">
      <c r="A34" s="14" t="s">
        <v>118</v>
      </c>
      <c r="C34" s="10">
        <v>0</v>
      </c>
      <c r="E34" s="31">
        <v>0</v>
      </c>
      <c r="G34" s="31">
        <v>0</v>
      </c>
      <c r="I34" s="31">
        <v>0</v>
      </c>
      <c r="K34" s="14">
        <v>0</v>
      </c>
      <c r="M34" s="10">
        <v>0</v>
      </c>
      <c r="O34" s="31">
        <v>0</v>
      </c>
      <c r="Q34" s="31">
        <v>-3368896653</v>
      </c>
      <c r="S34" s="31">
        <v>-3368896653</v>
      </c>
      <c r="U34" s="14">
        <v>1.28</v>
      </c>
    </row>
    <row r="35" spans="1:21" s="14" customFormat="1" ht="18.75">
      <c r="A35" s="14" t="s">
        <v>79</v>
      </c>
      <c r="C35" s="10">
        <v>0</v>
      </c>
      <c r="E35" s="31">
        <v>337977000</v>
      </c>
      <c r="G35" s="31">
        <v>0</v>
      </c>
      <c r="I35" s="31">
        <v>337977000</v>
      </c>
      <c r="K35" s="76">
        <v>-0.28999999999999998</v>
      </c>
      <c r="M35" s="10">
        <v>0</v>
      </c>
      <c r="O35" s="31">
        <v>-9733737644</v>
      </c>
      <c r="Q35" s="31">
        <v>-33675871</v>
      </c>
      <c r="S35" s="31">
        <v>-9767413515</v>
      </c>
      <c r="U35" s="14">
        <v>3.71</v>
      </c>
    </row>
    <row r="36" spans="1:21" s="14" customFormat="1" ht="18.75">
      <c r="A36" s="14" t="s">
        <v>73</v>
      </c>
      <c r="C36" s="10">
        <v>0</v>
      </c>
      <c r="E36" s="31">
        <v>-10107749488</v>
      </c>
      <c r="G36" s="31">
        <v>0</v>
      </c>
      <c r="I36" s="31">
        <v>-10107749488</v>
      </c>
      <c r="K36" s="14">
        <v>8.74</v>
      </c>
      <c r="M36" s="10">
        <v>36515817000</v>
      </c>
      <c r="O36" s="31">
        <v>-42754815111</v>
      </c>
      <c r="Q36" s="31">
        <v>-3837915</v>
      </c>
      <c r="S36" s="31">
        <v>-6242836026</v>
      </c>
      <c r="U36" s="14">
        <v>2.37</v>
      </c>
    </row>
    <row r="37" spans="1:21" s="14" customFormat="1" ht="18.75">
      <c r="A37" s="14" t="s">
        <v>137</v>
      </c>
      <c r="C37" s="10">
        <v>0</v>
      </c>
      <c r="E37" s="31">
        <v>-335211552</v>
      </c>
      <c r="G37" s="31">
        <v>0</v>
      </c>
      <c r="I37" s="31">
        <v>-335211552</v>
      </c>
      <c r="K37" s="14">
        <v>0.28999999999999998</v>
      </c>
      <c r="M37" s="10">
        <v>568355879</v>
      </c>
      <c r="O37" s="31">
        <v>-800692691</v>
      </c>
      <c r="Q37" s="31">
        <v>2730202404</v>
      </c>
      <c r="S37" s="31">
        <v>2497865592</v>
      </c>
      <c r="U37" s="76">
        <v>-0.95</v>
      </c>
    </row>
    <row r="38" spans="1:21" s="14" customFormat="1" ht="18.75">
      <c r="A38" s="14" t="s">
        <v>66</v>
      </c>
      <c r="C38" s="10">
        <v>0</v>
      </c>
      <c r="E38" s="31">
        <v>-6204906359</v>
      </c>
      <c r="G38" s="31">
        <v>0</v>
      </c>
      <c r="I38" s="31">
        <v>-6204906359</v>
      </c>
      <c r="K38" s="14">
        <v>5.36</v>
      </c>
      <c r="M38" s="10">
        <v>0</v>
      </c>
      <c r="O38" s="31">
        <v>7598716006</v>
      </c>
      <c r="Q38" s="31">
        <v>2525476769</v>
      </c>
      <c r="S38" s="31">
        <v>10124192775</v>
      </c>
      <c r="U38" s="76">
        <v>-3.85</v>
      </c>
    </row>
    <row r="39" spans="1:21" s="14" customFormat="1" ht="18.75">
      <c r="A39" s="14" t="s">
        <v>83</v>
      </c>
      <c r="C39" s="10">
        <v>0</v>
      </c>
      <c r="E39" s="31">
        <v>0</v>
      </c>
      <c r="G39" s="31">
        <v>0</v>
      </c>
      <c r="I39" s="31">
        <v>0</v>
      </c>
      <c r="K39" s="14">
        <v>0</v>
      </c>
      <c r="M39" s="10">
        <v>0</v>
      </c>
      <c r="O39" s="31">
        <v>0</v>
      </c>
      <c r="Q39" s="31">
        <v>-482383764</v>
      </c>
      <c r="S39" s="31">
        <v>-482383764</v>
      </c>
      <c r="U39" s="14">
        <v>0.18</v>
      </c>
    </row>
    <row r="40" spans="1:21" s="14" customFormat="1" ht="18.75">
      <c r="A40" s="14" t="s">
        <v>123</v>
      </c>
      <c r="C40" s="10">
        <v>0</v>
      </c>
      <c r="E40" s="31">
        <v>0</v>
      </c>
      <c r="G40" s="31">
        <v>0</v>
      </c>
      <c r="I40" s="31">
        <v>0</v>
      </c>
      <c r="K40" s="14">
        <v>0</v>
      </c>
      <c r="M40" s="10">
        <v>0</v>
      </c>
      <c r="O40" s="31">
        <v>0</v>
      </c>
      <c r="Q40" s="31">
        <v>-2945291612</v>
      </c>
      <c r="S40" s="31">
        <v>-2945291612</v>
      </c>
      <c r="U40" s="14">
        <v>1.1200000000000001</v>
      </c>
    </row>
    <row r="41" spans="1:21" s="14" customFormat="1" ht="18.75">
      <c r="A41" s="14" t="s">
        <v>104</v>
      </c>
      <c r="C41" s="10">
        <v>0</v>
      </c>
      <c r="E41" s="31">
        <v>0</v>
      </c>
      <c r="G41" s="31">
        <v>0</v>
      </c>
      <c r="I41" s="31">
        <v>0</v>
      </c>
      <c r="K41" s="14">
        <v>0</v>
      </c>
      <c r="M41" s="10">
        <v>0</v>
      </c>
      <c r="O41" s="31">
        <v>0</v>
      </c>
      <c r="Q41" s="31">
        <v>-1537145041</v>
      </c>
      <c r="S41" s="31">
        <v>-1537145041</v>
      </c>
      <c r="U41" s="14">
        <v>0.57999999999999996</v>
      </c>
    </row>
    <row r="42" spans="1:21" s="14" customFormat="1" ht="18.75">
      <c r="A42" s="14" t="s">
        <v>85</v>
      </c>
      <c r="C42" s="10">
        <v>0</v>
      </c>
      <c r="E42" s="31">
        <v>0</v>
      </c>
      <c r="G42" s="31">
        <v>0</v>
      </c>
      <c r="I42" s="31">
        <v>0</v>
      </c>
      <c r="K42" s="14">
        <v>0</v>
      </c>
      <c r="M42" s="10">
        <v>0</v>
      </c>
      <c r="O42" s="31">
        <v>0</v>
      </c>
      <c r="Q42" s="31">
        <v>928403469</v>
      </c>
      <c r="S42" s="31">
        <v>928403469</v>
      </c>
      <c r="U42" s="76">
        <v>-0.35</v>
      </c>
    </row>
    <row r="43" spans="1:21" s="14" customFormat="1" ht="18.75">
      <c r="A43" s="14" t="s">
        <v>128</v>
      </c>
      <c r="C43" s="10">
        <v>0</v>
      </c>
      <c r="E43" s="31">
        <v>0</v>
      </c>
      <c r="G43" s="31">
        <v>0</v>
      </c>
      <c r="I43" s="31">
        <v>0</v>
      </c>
      <c r="K43" s="14">
        <v>0</v>
      </c>
      <c r="M43" s="10">
        <v>0</v>
      </c>
      <c r="O43" s="31">
        <v>0</v>
      </c>
      <c r="Q43" s="31">
        <v>-2711174542</v>
      </c>
      <c r="S43" s="31">
        <v>-2711174542</v>
      </c>
      <c r="U43" s="14">
        <v>1.03</v>
      </c>
    </row>
    <row r="44" spans="1:21" s="14" customFormat="1" ht="18.75">
      <c r="A44" s="14" t="s">
        <v>61</v>
      </c>
      <c r="C44" s="10">
        <v>0</v>
      </c>
      <c r="E44" s="31">
        <v>-7746857968</v>
      </c>
      <c r="G44" s="31">
        <v>0</v>
      </c>
      <c r="I44" s="31">
        <v>-7746857968</v>
      </c>
      <c r="K44" s="14">
        <v>6.7</v>
      </c>
      <c r="M44" s="10">
        <v>0</v>
      </c>
      <c r="O44" s="31">
        <v>-4214611779</v>
      </c>
      <c r="Q44" s="31">
        <v>3179646662</v>
      </c>
      <c r="S44" s="31">
        <v>-1034965117</v>
      </c>
      <c r="U44" s="14">
        <v>0.39</v>
      </c>
    </row>
    <row r="45" spans="1:21" s="14" customFormat="1" ht="18.75">
      <c r="A45" s="14" t="s">
        <v>117</v>
      </c>
      <c r="C45" s="10">
        <v>0</v>
      </c>
      <c r="E45" s="31">
        <v>-5510285286</v>
      </c>
      <c r="G45" s="31">
        <v>0</v>
      </c>
      <c r="I45" s="31">
        <v>-5510285286</v>
      </c>
      <c r="K45" s="14">
        <v>4.76</v>
      </c>
      <c r="M45" s="10">
        <v>0</v>
      </c>
      <c r="O45" s="31">
        <v>-21349331719</v>
      </c>
      <c r="Q45" s="31">
        <v>-5678</v>
      </c>
      <c r="S45" s="31">
        <v>-21349337397</v>
      </c>
      <c r="U45" s="14">
        <v>8.11</v>
      </c>
    </row>
    <row r="46" spans="1:21" s="14" customFormat="1" ht="18.75">
      <c r="A46" s="14" t="s">
        <v>187</v>
      </c>
      <c r="C46" s="10">
        <v>11122919334</v>
      </c>
      <c r="E46" s="31">
        <v>-17813376000</v>
      </c>
      <c r="G46" s="31">
        <v>0</v>
      </c>
      <c r="I46" s="31">
        <v>-6690456666</v>
      </c>
      <c r="K46" s="14">
        <v>5.78</v>
      </c>
      <c r="M46" s="10">
        <v>11122919334</v>
      </c>
      <c r="O46" s="31">
        <v>-20432269551</v>
      </c>
      <c r="Q46" s="31">
        <v>0</v>
      </c>
      <c r="S46" s="31">
        <v>-9309350217</v>
      </c>
      <c r="U46" s="14">
        <v>3.54</v>
      </c>
    </row>
    <row r="47" spans="1:21" s="14" customFormat="1" ht="18.75">
      <c r="A47" s="14" t="s">
        <v>132</v>
      </c>
      <c r="C47" s="10">
        <v>0</v>
      </c>
      <c r="E47" s="31">
        <v>-217518662</v>
      </c>
      <c r="G47" s="31">
        <v>0</v>
      </c>
      <c r="I47" s="31">
        <v>-217518662</v>
      </c>
      <c r="K47" s="14">
        <v>0.19</v>
      </c>
      <c r="M47" s="10">
        <v>11305000000</v>
      </c>
      <c r="O47" s="31">
        <v>-10680888962</v>
      </c>
      <c r="Q47" s="31">
        <v>0</v>
      </c>
      <c r="S47" s="31">
        <v>624111038</v>
      </c>
      <c r="U47" s="76">
        <v>-0.24</v>
      </c>
    </row>
    <row r="48" spans="1:21" s="14" customFormat="1" ht="18.75">
      <c r="A48" s="14" t="s">
        <v>119</v>
      </c>
      <c r="C48" s="10">
        <v>2614576949</v>
      </c>
      <c r="E48" s="31">
        <v>-16477372800</v>
      </c>
      <c r="G48" s="31">
        <v>0</v>
      </c>
      <c r="I48" s="31">
        <v>-13862795851</v>
      </c>
      <c r="K48" s="14">
        <v>11.98</v>
      </c>
      <c r="M48" s="10">
        <v>2614576949</v>
      </c>
      <c r="O48" s="31">
        <v>-58561473600</v>
      </c>
      <c r="Q48" s="31">
        <v>0</v>
      </c>
      <c r="S48" s="31">
        <v>-55946896651</v>
      </c>
      <c r="U48" s="14">
        <v>21.26</v>
      </c>
    </row>
    <row r="49" spans="1:21" s="14" customFormat="1" ht="18.75">
      <c r="A49" s="14" t="s">
        <v>188</v>
      </c>
      <c r="C49" s="10">
        <v>0</v>
      </c>
      <c r="E49" s="31">
        <v>190598551</v>
      </c>
      <c r="G49" s="31">
        <v>0</v>
      </c>
      <c r="I49" s="31">
        <v>190598551</v>
      </c>
      <c r="K49" s="76">
        <v>-0.16</v>
      </c>
      <c r="M49" s="10">
        <v>2520000000</v>
      </c>
      <c r="O49" s="31">
        <v>-5937800072</v>
      </c>
      <c r="Q49" s="31">
        <v>0</v>
      </c>
      <c r="S49" s="31">
        <v>-3417800072</v>
      </c>
      <c r="U49" s="14">
        <v>1.3</v>
      </c>
    </row>
    <row r="50" spans="1:21" s="14" customFormat="1" ht="18.75">
      <c r="A50" s="14" t="s">
        <v>102</v>
      </c>
      <c r="C50" s="10">
        <v>0</v>
      </c>
      <c r="E50" s="31">
        <v>-1514453863</v>
      </c>
      <c r="G50" s="31">
        <v>0</v>
      </c>
      <c r="I50" s="31">
        <v>-1514453863</v>
      </c>
      <c r="K50" s="14">
        <v>1.31</v>
      </c>
      <c r="M50" s="10">
        <v>3776464258</v>
      </c>
      <c r="O50" s="31">
        <v>-2132191623</v>
      </c>
      <c r="Q50" s="31">
        <v>0</v>
      </c>
      <c r="S50" s="31">
        <v>1644272635</v>
      </c>
      <c r="U50" s="76">
        <v>-0.62</v>
      </c>
    </row>
    <row r="51" spans="1:21" s="14" customFormat="1" ht="18.75">
      <c r="A51" s="14" t="s">
        <v>144</v>
      </c>
      <c r="C51" s="10">
        <v>9246420720</v>
      </c>
      <c r="E51" s="31">
        <v>-8756336147</v>
      </c>
      <c r="G51" s="31">
        <v>0</v>
      </c>
      <c r="I51" s="31">
        <v>490084573</v>
      </c>
      <c r="K51" s="76">
        <v>-0.42</v>
      </c>
      <c r="M51" s="10">
        <v>9246420720</v>
      </c>
      <c r="O51" s="31">
        <v>-13297952574</v>
      </c>
      <c r="Q51" s="31">
        <v>0</v>
      </c>
      <c r="S51" s="31">
        <v>-4051531854</v>
      </c>
      <c r="U51" s="14">
        <v>1.54</v>
      </c>
    </row>
    <row r="52" spans="1:21" s="14" customFormat="1" ht="18.75">
      <c r="A52" s="14" t="s">
        <v>81</v>
      </c>
      <c r="C52" s="10">
        <v>3460519136</v>
      </c>
      <c r="E52" s="31">
        <v>-1418092887</v>
      </c>
      <c r="G52" s="31">
        <v>0</v>
      </c>
      <c r="I52" s="31">
        <v>2042426249</v>
      </c>
      <c r="K52" s="76">
        <v>-1.77</v>
      </c>
      <c r="M52" s="10">
        <v>3460519136</v>
      </c>
      <c r="O52" s="31">
        <v>-11766243953</v>
      </c>
      <c r="Q52" s="31">
        <v>0</v>
      </c>
      <c r="S52" s="31">
        <v>-8305724817</v>
      </c>
      <c r="U52" s="14">
        <v>3.16</v>
      </c>
    </row>
    <row r="53" spans="1:21" s="14" customFormat="1" ht="18.75">
      <c r="A53" s="14" t="s">
        <v>133</v>
      </c>
      <c r="C53" s="10">
        <v>0</v>
      </c>
      <c r="E53" s="31">
        <v>-4248731809</v>
      </c>
      <c r="G53" s="31">
        <v>0</v>
      </c>
      <c r="I53" s="31">
        <v>-4248731809</v>
      </c>
      <c r="K53" s="14">
        <v>3.67</v>
      </c>
      <c r="M53" s="10">
        <v>3759928478</v>
      </c>
      <c r="O53" s="31">
        <v>-11165874450</v>
      </c>
      <c r="Q53" s="31">
        <v>0</v>
      </c>
      <c r="S53" s="31">
        <v>-7405945972</v>
      </c>
      <c r="U53" s="14">
        <v>2.81</v>
      </c>
    </row>
    <row r="54" spans="1:21" s="14" customFormat="1" ht="18.75">
      <c r="A54" s="14" t="s">
        <v>106</v>
      </c>
      <c r="C54" s="10">
        <v>0</v>
      </c>
      <c r="E54" s="31">
        <v>-3190</v>
      </c>
      <c r="G54" s="31">
        <v>0</v>
      </c>
      <c r="I54" s="31">
        <v>-3190</v>
      </c>
      <c r="K54" s="14">
        <v>0</v>
      </c>
      <c r="M54" s="10">
        <v>3500</v>
      </c>
      <c r="O54" s="31">
        <v>-10600</v>
      </c>
      <c r="Q54" s="31">
        <v>0</v>
      </c>
      <c r="S54" s="31">
        <v>-7100</v>
      </c>
      <c r="U54" s="14">
        <v>0</v>
      </c>
    </row>
    <row r="55" spans="1:21" s="14" customFormat="1" ht="18.75">
      <c r="A55" s="14" t="s">
        <v>120</v>
      </c>
      <c r="C55" s="10">
        <v>0</v>
      </c>
      <c r="E55" s="31">
        <v>-11590841651</v>
      </c>
      <c r="G55" s="31">
        <v>0</v>
      </c>
      <c r="I55" s="31">
        <v>-11590841651</v>
      </c>
      <c r="K55" s="14">
        <v>10.02</v>
      </c>
      <c r="M55" s="10">
        <v>2665328960</v>
      </c>
      <c r="O55" s="31">
        <v>-40862664274</v>
      </c>
      <c r="Q55" s="31">
        <v>0</v>
      </c>
      <c r="S55" s="31">
        <v>-38197335314</v>
      </c>
      <c r="U55" s="14">
        <v>14.52</v>
      </c>
    </row>
    <row r="56" spans="1:21" s="14" customFormat="1" ht="18.75">
      <c r="A56" s="14" t="s">
        <v>121</v>
      </c>
      <c r="C56" s="10">
        <v>0</v>
      </c>
      <c r="E56" s="31">
        <v>-1934421300</v>
      </c>
      <c r="G56" s="31">
        <v>0</v>
      </c>
      <c r="I56" s="31">
        <v>-1934421300</v>
      </c>
      <c r="K56" s="14">
        <v>1.67</v>
      </c>
      <c r="M56" s="10">
        <v>6950000000</v>
      </c>
      <c r="O56" s="31">
        <v>-3371419980</v>
      </c>
      <c r="Q56" s="31">
        <v>0</v>
      </c>
      <c r="S56" s="31">
        <v>3578580020</v>
      </c>
      <c r="U56" s="76">
        <v>-1.36</v>
      </c>
    </row>
    <row r="57" spans="1:21" s="14" customFormat="1" ht="18.75">
      <c r="A57" s="14" t="s">
        <v>186</v>
      </c>
      <c r="C57" s="10">
        <v>1769553975</v>
      </c>
      <c r="E57" s="31">
        <v>-559153124</v>
      </c>
      <c r="G57" s="31">
        <v>0</v>
      </c>
      <c r="I57" s="31">
        <v>1210400851</v>
      </c>
      <c r="K57" s="76">
        <v>-1.05</v>
      </c>
      <c r="M57" s="10">
        <v>1769553975</v>
      </c>
      <c r="O57" s="31">
        <v>-215131117</v>
      </c>
      <c r="Q57" s="31">
        <v>0</v>
      </c>
      <c r="S57" s="31">
        <v>1554422858</v>
      </c>
      <c r="U57" s="76">
        <v>-0.59</v>
      </c>
    </row>
    <row r="58" spans="1:21" s="14" customFormat="1" ht="18.75">
      <c r="A58" s="14" t="s">
        <v>63</v>
      </c>
      <c r="C58" s="10">
        <v>0</v>
      </c>
      <c r="E58" s="31">
        <v>-747525600</v>
      </c>
      <c r="G58" s="31">
        <v>0</v>
      </c>
      <c r="I58" s="31">
        <v>-747525600</v>
      </c>
      <c r="K58" s="14">
        <v>0.65</v>
      </c>
      <c r="M58" s="10">
        <v>0</v>
      </c>
      <c r="O58" s="31">
        <v>-1234864804</v>
      </c>
      <c r="Q58" s="31">
        <v>0</v>
      </c>
      <c r="S58" s="31">
        <v>-1234864804</v>
      </c>
      <c r="U58" s="14">
        <v>0.47</v>
      </c>
    </row>
    <row r="59" spans="1:21" s="14" customFormat="1" ht="18.75">
      <c r="A59" s="14" t="s">
        <v>127</v>
      </c>
      <c r="C59" s="10">
        <v>0</v>
      </c>
      <c r="E59" s="31">
        <v>-6709837500</v>
      </c>
      <c r="G59" s="31">
        <v>0</v>
      </c>
      <c r="I59" s="31">
        <v>-6709837500</v>
      </c>
      <c r="K59" s="14">
        <v>5.8</v>
      </c>
      <c r="M59" s="10">
        <v>0</v>
      </c>
      <c r="O59" s="31">
        <v>-22117612500</v>
      </c>
      <c r="Q59" s="31">
        <v>0</v>
      </c>
      <c r="S59" s="31">
        <v>-22117612500</v>
      </c>
      <c r="U59" s="14">
        <v>8.41</v>
      </c>
    </row>
    <row r="60" spans="1:21" s="14" customFormat="1" ht="18.75">
      <c r="A60" s="14" t="s">
        <v>80</v>
      </c>
      <c r="C60" s="10">
        <v>0</v>
      </c>
      <c r="E60" s="31">
        <v>-553554167</v>
      </c>
      <c r="G60" s="31">
        <v>0</v>
      </c>
      <c r="I60" s="31">
        <v>-553554167</v>
      </c>
      <c r="K60" s="14">
        <v>0.48</v>
      </c>
      <c r="M60" s="10">
        <v>0</v>
      </c>
      <c r="O60" s="31">
        <v>-4920481494</v>
      </c>
      <c r="Q60" s="31">
        <v>0</v>
      </c>
      <c r="S60" s="31">
        <v>-4920481494</v>
      </c>
      <c r="U60" s="14">
        <v>1.87</v>
      </c>
    </row>
    <row r="61" spans="1:21" s="14" customFormat="1" ht="18.75">
      <c r="A61" s="14" t="s">
        <v>98</v>
      </c>
      <c r="C61" s="10">
        <v>0</v>
      </c>
      <c r="E61" s="31">
        <v>1715288624</v>
      </c>
      <c r="G61" s="31">
        <v>0</v>
      </c>
      <c r="I61" s="31">
        <v>1715288624</v>
      </c>
      <c r="K61" s="76">
        <v>-1.48</v>
      </c>
      <c r="M61" s="10">
        <v>0</v>
      </c>
      <c r="O61" s="31">
        <v>-5566759425</v>
      </c>
      <c r="Q61" s="31">
        <v>0</v>
      </c>
      <c r="S61" s="31">
        <v>-5566759425</v>
      </c>
      <c r="U61" s="14">
        <v>2.12</v>
      </c>
    </row>
    <row r="62" spans="1:21" s="14" customFormat="1" ht="18.75">
      <c r="A62" s="14" t="s">
        <v>103</v>
      </c>
      <c r="C62" s="10">
        <v>0</v>
      </c>
      <c r="E62" s="31">
        <v>-1047231675</v>
      </c>
      <c r="G62" s="31">
        <v>0</v>
      </c>
      <c r="I62" s="31">
        <v>-1047231675</v>
      </c>
      <c r="K62" s="14">
        <v>0.91</v>
      </c>
      <c r="M62" s="10">
        <v>0</v>
      </c>
      <c r="O62" s="31">
        <v>15672383341</v>
      </c>
      <c r="Q62" s="31">
        <v>0</v>
      </c>
      <c r="S62" s="31">
        <v>15672383341</v>
      </c>
      <c r="U62" s="76">
        <v>-5.96</v>
      </c>
    </row>
    <row r="63" spans="1:21" s="14" customFormat="1" ht="18.75">
      <c r="A63" s="14" t="s">
        <v>143</v>
      </c>
      <c r="C63" s="10">
        <v>0</v>
      </c>
      <c r="E63" s="31">
        <v>3912580800</v>
      </c>
      <c r="G63" s="31">
        <v>0</v>
      </c>
      <c r="I63" s="31">
        <v>3912580800</v>
      </c>
      <c r="K63" s="76">
        <v>-3.38</v>
      </c>
      <c r="M63" s="10">
        <v>0</v>
      </c>
      <c r="O63" s="31">
        <v>2969616769</v>
      </c>
      <c r="Q63" s="31">
        <v>0</v>
      </c>
      <c r="S63" s="31">
        <v>2969616769</v>
      </c>
      <c r="U63" s="76">
        <v>-1.1299999999999999</v>
      </c>
    </row>
    <row r="64" spans="1:21" s="14" customFormat="1" ht="18.75">
      <c r="A64" s="14" t="s">
        <v>93</v>
      </c>
      <c r="C64" s="10">
        <v>0</v>
      </c>
      <c r="E64" s="31">
        <v>-9194535298</v>
      </c>
      <c r="G64" s="31">
        <v>0</v>
      </c>
      <c r="I64" s="31">
        <v>-9194535298</v>
      </c>
      <c r="K64" s="14">
        <v>7.95</v>
      </c>
      <c r="M64" s="10">
        <v>0</v>
      </c>
      <c r="O64" s="31">
        <v>-13229754551</v>
      </c>
      <c r="Q64" s="31">
        <v>0</v>
      </c>
      <c r="S64" s="31">
        <v>-13229754551</v>
      </c>
      <c r="U64" s="14">
        <v>5.03</v>
      </c>
    </row>
    <row r="65" spans="1:21" s="14" customFormat="1" ht="18.75">
      <c r="A65" s="14" t="s">
        <v>185</v>
      </c>
      <c r="C65" s="10">
        <v>0</v>
      </c>
      <c r="E65" s="31">
        <v>-1155073485</v>
      </c>
      <c r="G65" s="31">
        <v>0</v>
      </c>
      <c r="I65" s="31">
        <v>-1155073485</v>
      </c>
      <c r="K65" s="14">
        <v>1</v>
      </c>
      <c r="M65" s="10">
        <v>0</v>
      </c>
      <c r="O65" s="31">
        <v>-1748084073</v>
      </c>
      <c r="Q65" s="31">
        <v>0</v>
      </c>
      <c r="S65" s="31">
        <v>-1748084073</v>
      </c>
      <c r="U65" s="14">
        <v>0.66</v>
      </c>
    </row>
    <row r="66" spans="1:21" s="14" customFormat="1" ht="18.75">
      <c r="A66" s="14" t="s">
        <v>78</v>
      </c>
      <c r="C66" s="10">
        <v>0</v>
      </c>
      <c r="E66" s="31">
        <v>-846091094</v>
      </c>
      <c r="G66" s="31">
        <v>0</v>
      </c>
      <c r="I66" s="31">
        <v>-846091094</v>
      </c>
      <c r="K66" s="14">
        <v>0.73</v>
      </c>
      <c r="M66" s="10">
        <v>0</v>
      </c>
      <c r="O66" s="31">
        <v>75314070824</v>
      </c>
      <c r="Q66" s="31">
        <v>0</v>
      </c>
      <c r="S66" s="31">
        <v>75314070824</v>
      </c>
      <c r="U66" s="76">
        <v>-28.62</v>
      </c>
    </row>
    <row r="67" spans="1:21" s="14" customFormat="1" ht="18.75">
      <c r="A67" s="14" t="s">
        <v>86</v>
      </c>
      <c r="C67" s="10">
        <v>0</v>
      </c>
      <c r="E67" s="31">
        <v>417384289</v>
      </c>
      <c r="G67" s="31">
        <v>0</v>
      </c>
      <c r="I67" s="31">
        <v>417384289</v>
      </c>
      <c r="K67" s="76">
        <v>-0.36</v>
      </c>
      <c r="M67" s="10">
        <v>0</v>
      </c>
      <c r="O67" s="31">
        <v>-5972913094</v>
      </c>
      <c r="Q67" s="31">
        <v>0</v>
      </c>
      <c r="S67" s="31">
        <v>-5972913094</v>
      </c>
      <c r="U67" s="14">
        <v>2.27</v>
      </c>
    </row>
    <row r="68" spans="1:21" s="14" customFormat="1" ht="18.75">
      <c r="A68" s="14" t="s">
        <v>199</v>
      </c>
      <c r="C68" s="10">
        <v>0</v>
      </c>
      <c r="E68" s="31">
        <v>-127553351</v>
      </c>
      <c r="G68" s="31">
        <v>0</v>
      </c>
      <c r="I68" s="31">
        <v>-127553351</v>
      </c>
      <c r="K68" s="14">
        <v>0.11</v>
      </c>
      <c r="M68" s="10">
        <v>0</v>
      </c>
      <c r="O68" s="31">
        <v>-127553351</v>
      </c>
      <c r="Q68" s="31">
        <v>0</v>
      </c>
      <c r="S68" s="31">
        <v>-127553351</v>
      </c>
      <c r="U68" s="14">
        <v>0.05</v>
      </c>
    </row>
    <row r="69" spans="1:21" s="14" customFormat="1" ht="18.75">
      <c r="A69" s="14" t="s">
        <v>219</v>
      </c>
      <c r="C69" s="10">
        <v>0</v>
      </c>
      <c r="E69" s="31">
        <v>-130869532</v>
      </c>
      <c r="G69" s="31">
        <v>0</v>
      </c>
      <c r="I69" s="31">
        <v>-130869532</v>
      </c>
      <c r="K69" s="14">
        <v>0.11</v>
      </c>
      <c r="M69" s="10">
        <v>0</v>
      </c>
      <c r="O69" s="31">
        <v>-130869532</v>
      </c>
      <c r="Q69" s="31">
        <v>0</v>
      </c>
      <c r="S69" s="31">
        <v>-130869532</v>
      </c>
      <c r="U69" s="14">
        <v>0.05</v>
      </c>
    </row>
    <row r="70" spans="1:21" s="14" customFormat="1" ht="18.75">
      <c r="A70" s="14" t="s">
        <v>111</v>
      </c>
      <c r="C70" s="10">
        <v>0</v>
      </c>
      <c r="E70" s="31">
        <v>960216186</v>
      </c>
      <c r="G70" s="31">
        <v>0</v>
      </c>
      <c r="I70" s="31">
        <v>960216186</v>
      </c>
      <c r="K70" s="76">
        <v>-0.83</v>
      </c>
      <c r="M70" s="10">
        <v>0</v>
      </c>
      <c r="O70" s="31">
        <v>-12254187518</v>
      </c>
      <c r="Q70" s="31">
        <v>0</v>
      </c>
      <c r="S70" s="31">
        <v>-12254187518</v>
      </c>
      <c r="U70" s="14">
        <v>4.66</v>
      </c>
    </row>
    <row r="71" spans="1:21" s="14" customFormat="1" ht="18.75">
      <c r="A71" s="14" t="s">
        <v>126</v>
      </c>
      <c r="C71" s="10">
        <v>0</v>
      </c>
      <c r="E71" s="31">
        <v>-2123390205</v>
      </c>
      <c r="G71" s="31">
        <v>0</v>
      </c>
      <c r="I71" s="31">
        <v>-2123390205</v>
      </c>
      <c r="K71" s="14">
        <v>1.84</v>
      </c>
      <c r="M71" s="10">
        <v>0</v>
      </c>
      <c r="O71" s="31">
        <v>-2355699690</v>
      </c>
      <c r="Q71" s="31">
        <v>0</v>
      </c>
      <c r="S71" s="31">
        <v>-2355699690</v>
      </c>
      <c r="U71" s="14">
        <v>0.9</v>
      </c>
    </row>
    <row r="72" spans="1:21" s="14" customFormat="1" ht="18.75">
      <c r="A72" s="14" t="s">
        <v>189</v>
      </c>
      <c r="C72" s="10">
        <v>0</v>
      </c>
      <c r="E72" s="31">
        <v>-1120294350</v>
      </c>
      <c r="G72" s="31">
        <v>0</v>
      </c>
      <c r="I72" s="31">
        <v>-1120294350</v>
      </c>
      <c r="K72" s="14">
        <v>0.97</v>
      </c>
      <c r="M72" s="10">
        <v>0</v>
      </c>
      <c r="O72" s="31">
        <v>-14831350245</v>
      </c>
      <c r="Q72" s="31">
        <v>0</v>
      </c>
      <c r="S72" s="31">
        <v>-14831350245</v>
      </c>
      <c r="U72" s="14">
        <v>5.64</v>
      </c>
    </row>
    <row r="73" spans="1:21" s="14" customFormat="1" ht="18.75">
      <c r="A73" s="14" t="s">
        <v>136</v>
      </c>
      <c r="C73" s="10">
        <v>0</v>
      </c>
      <c r="E73" s="31">
        <v>5685966000</v>
      </c>
      <c r="G73" s="31">
        <v>0</v>
      </c>
      <c r="I73" s="31">
        <v>5685966000</v>
      </c>
      <c r="K73" s="76">
        <v>-4.91</v>
      </c>
      <c r="M73" s="10">
        <v>0</v>
      </c>
      <c r="O73" s="31">
        <v>5918820866</v>
      </c>
      <c r="Q73" s="31">
        <v>0</v>
      </c>
      <c r="S73" s="31">
        <v>5918820866</v>
      </c>
      <c r="U73" s="76">
        <v>-2.25</v>
      </c>
    </row>
    <row r="74" spans="1:21" s="14" customFormat="1" ht="18.75">
      <c r="A74" s="14" t="s">
        <v>114</v>
      </c>
      <c r="C74" s="10">
        <v>0</v>
      </c>
      <c r="E74" s="31">
        <v>1073178528</v>
      </c>
      <c r="G74" s="31">
        <v>0</v>
      </c>
      <c r="I74" s="31">
        <v>1073178528</v>
      </c>
      <c r="K74" s="76">
        <v>-0.93</v>
      </c>
      <c r="M74" s="10">
        <v>0</v>
      </c>
      <c r="O74" s="31">
        <v>-16262782295</v>
      </c>
      <c r="Q74" s="31">
        <v>0</v>
      </c>
      <c r="S74" s="31">
        <v>-16262782295</v>
      </c>
      <c r="U74" s="14">
        <v>6.18</v>
      </c>
    </row>
    <row r="75" spans="1:21" s="14" customFormat="1" ht="18.75">
      <c r="A75" s="14" t="s">
        <v>115</v>
      </c>
      <c r="C75" s="10">
        <v>0</v>
      </c>
      <c r="E75" s="31">
        <v>-7403684400</v>
      </c>
      <c r="G75" s="31">
        <v>0</v>
      </c>
      <c r="I75" s="31">
        <v>-7403684400</v>
      </c>
      <c r="K75" s="14">
        <v>6.4</v>
      </c>
      <c r="M75" s="10">
        <v>0</v>
      </c>
      <c r="O75" s="31">
        <v>-12177112500</v>
      </c>
      <c r="Q75" s="31">
        <v>0</v>
      </c>
      <c r="S75" s="31">
        <v>-12177112500</v>
      </c>
      <c r="U75" s="14">
        <v>4.63</v>
      </c>
    </row>
    <row r="76" spans="1:21" s="14" customFormat="1" ht="18.75">
      <c r="A76" s="14" t="s">
        <v>125</v>
      </c>
      <c r="C76" s="10">
        <v>0</v>
      </c>
      <c r="E76" s="31">
        <v>-5367870000</v>
      </c>
      <c r="G76" s="31">
        <v>0</v>
      </c>
      <c r="I76" s="31">
        <v>-5367870000</v>
      </c>
      <c r="K76" s="14">
        <v>4.6399999999999997</v>
      </c>
      <c r="M76" s="10">
        <v>0</v>
      </c>
      <c r="O76" s="31">
        <v>-16908790500</v>
      </c>
      <c r="Q76" s="31">
        <v>0</v>
      </c>
      <c r="S76" s="31">
        <v>-16908790500</v>
      </c>
      <c r="U76" s="14">
        <v>6.43</v>
      </c>
    </row>
    <row r="77" spans="1:21" s="14" customFormat="1" ht="18.75">
      <c r="A77" s="14" t="s">
        <v>197</v>
      </c>
      <c r="C77" s="10">
        <v>0</v>
      </c>
      <c r="E77" s="31">
        <v>70694420</v>
      </c>
      <c r="G77" s="31">
        <v>0</v>
      </c>
      <c r="I77" s="31">
        <v>70694420</v>
      </c>
      <c r="K77" s="76">
        <v>-0.06</v>
      </c>
      <c r="M77" s="10">
        <v>0</v>
      </c>
      <c r="O77" s="31">
        <v>70694420</v>
      </c>
      <c r="Q77" s="31">
        <v>0</v>
      </c>
      <c r="S77" s="31">
        <v>70694420</v>
      </c>
      <c r="U77" s="76">
        <v>-0.03</v>
      </c>
    </row>
    <row r="78" spans="1:21" s="14" customFormat="1" ht="18.75">
      <c r="A78" s="14" t="s">
        <v>122</v>
      </c>
      <c r="C78" s="10">
        <v>0</v>
      </c>
      <c r="E78" s="31">
        <v>-3568279633</v>
      </c>
      <c r="G78" s="31">
        <v>0</v>
      </c>
      <c r="I78" s="31">
        <v>-3568279633</v>
      </c>
      <c r="K78" s="14">
        <v>3.08</v>
      </c>
      <c r="M78" s="10">
        <v>0</v>
      </c>
      <c r="O78" s="31">
        <v>123044125</v>
      </c>
      <c r="Q78" s="31">
        <v>0</v>
      </c>
      <c r="S78" s="31">
        <v>123044125</v>
      </c>
      <c r="U78" s="76">
        <v>-0.05</v>
      </c>
    </row>
    <row r="79" spans="1:21" s="14" customFormat="1" ht="18.75">
      <c r="A79" s="14" t="s">
        <v>138</v>
      </c>
      <c r="C79" s="10">
        <v>0</v>
      </c>
      <c r="E79" s="31">
        <v>4160099250</v>
      </c>
      <c r="G79" s="31">
        <v>0</v>
      </c>
      <c r="I79" s="31">
        <v>4160099250</v>
      </c>
      <c r="K79" s="76">
        <v>-3.6</v>
      </c>
      <c r="M79" s="10">
        <v>0</v>
      </c>
      <c r="O79" s="31">
        <v>6149952488</v>
      </c>
      <c r="Q79" s="31">
        <v>0</v>
      </c>
      <c r="S79" s="31">
        <v>6149952488</v>
      </c>
      <c r="U79" s="76">
        <v>-2.34</v>
      </c>
    </row>
    <row r="80" spans="1:21" ht="19.5" thickBot="1">
      <c r="A80" s="3" t="s">
        <v>12</v>
      </c>
      <c r="C80" s="12">
        <f>SUM(C4:C79)</f>
        <v>77859995917</v>
      </c>
      <c r="E80" s="32">
        <f>SUM(E4:E79)</f>
        <v>-201370137386</v>
      </c>
      <c r="G80" s="32">
        <f>SUM(G4:G79)</f>
        <v>-39150735636</v>
      </c>
      <c r="I80" s="32">
        <f>SUM(I4:I79)</f>
        <v>-162660877105</v>
      </c>
      <c r="K80" s="75">
        <f>SUM(K4:K79)</f>
        <v>140.61000000000001</v>
      </c>
      <c r="M80" s="3">
        <f>SUM(M4:M79)</f>
        <v>165472799322</v>
      </c>
      <c r="O80" s="86">
        <f>SUM(O4:O79)</f>
        <v>-474907986963</v>
      </c>
      <c r="Q80" s="32">
        <f>SUM(Q4:Q79)</f>
        <v>-19696973885</v>
      </c>
      <c r="S80" s="32">
        <f>SUM(S4:S79)</f>
        <v>-329132161526</v>
      </c>
      <c r="U80" s="75">
        <f>SUM(U4:U79)</f>
        <v>125.09999999999998</v>
      </c>
    </row>
    <row r="81" spans="1:21" ht="19.5" thickTop="1">
      <c r="C81" s="21"/>
      <c r="E81" s="4"/>
      <c r="G81" s="4"/>
      <c r="I81" s="4"/>
      <c r="K81" s="72"/>
      <c r="M81" s="4"/>
      <c r="O81" s="4"/>
      <c r="Q81" s="4"/>
      <c r="S81" s="4"/>
      <c r="U81" s="4"/>
    </row>
    <row r="93" spans="1:21">
      <c r="A93" s="11" t="s">
        <v>89</v>
      </c>
    </row>
    <row r="98" ht="27" customHeight="1"/>
  </sheetData>
  <mergeCells count="3">
    <mergeCell ref="A1:U1"/>
    <mergeCell ref="C2:K2"/>
    <mergeCell ref="M2:U2"/>
  </mergeCells>
  <pageMargins left="0.39370078740157483" right="0.39370078740157483" top="0.86614173228346458" bottom="0.27559055118110237" header="0" footer="0"/>
  <pageSetup paperSize="9" scale="64" fitToHeight="0" orientation="landscape" r:id="rId1"/>
  <headerFooter>
    <oddHeader>&amp;C&amp;"B Nazanin,Bold"&amp;16&amp;U‫صندوق سرمایه‌گذاری مدیریت ثروت صندوق بازنشستگی کشوری
صورت وضعیت درآمدها
‫برای ماه منتهی به 1403/03/31</oddHeader>
  </headerFooter>
  <rowBreaks count="2" manualBreakCount="2">
    <brk id="41" max="20" man="1"/>
    <brk id="80" max="2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7</vt:i4>
      </vt:variant>
    </vt:vector>
  </HeadingPairs>
  <TitlesOfParts>
    <vt:vector size="24" baseType="lpstr">
      <vt:lpstr>0</vt:lpstr>
      <vt:lpstr>سهام</vt:lpstr>
      <vt:lpstr>اوراق اختیار</vt:lpstr>
      <vt:lpstr>واحدهای صندوق</vt:lpstr>
      <vt:lpstr>اوراق درآمد ثابت</vt:lpstr>
      <vt:lpstr>تعدیل قیمت</vt:lpstr>
      <vt:lpstr>بانک</vt:lpstr>
      <vt:lpstr>درآمدها</vt:lpstr>
      <vt:lpstr>درآمد سرمایه گذاری در سهام</vt:lpstr>
      <vt:lpstr>درآمد سرمایه گذاری در صندوق</vt:lpstr>
      <vt:lpstr>درآمد سرمایه گذاری اوراق بهادار</vt:lpstr>
      <vt:lpstr>درآمد سپرده بانکی</vt:lpstr>
      <vt:lpstr>سایر</vt:lpstr>
      <vt:lpstr>درآمد سودسهام</vt:lpstr>
      <vt:lpstr>سود اوراق بهادار و سپرده بانکی.</vt:lpstr>
      <vt:lpstr>درآمد ناشی از فروش</vt:lpstr>
      <vt:lpstr>درآمد ناشی ازتغییرقیمت</vt:lpstr>
      <vt:lpstr>'درآمد سرمایه گذاری در سهام'!Print_Area</vt:lpstr>
      <vt:lpstr>'درآمد ناشی از فروش'!Print_Area</vt:lpstr>
      <vt:lpstr>'درآمد سرمایه گذاری در سهام'!Print_Titles</vt:lpstr>
      <vt:lpstr>'درآمد سودسهام'!Print_Titles</vt:lpstr>
      <vt:lpstr>'درآمد ناشی از فروش'!Print_Titles</vt:lpstr>
      <vt:lpstr>'درآمد ناشی ازتغییرقیمت'!Print_Titles</vt:lpstr>
      <vt:lpstr>سهام!Print_Titles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sara nourozi</cp:lastModifiedBy>
  <cp:lastPrinted>2024-05-26T05:27:43Z</cp:lastPrinted>
  <dcterms:created xsi:type="dcterms:W3CDTF">2021-05-23T09:27:33Z</dcterms:created>
  <dcterms:modified xsi:type="dcterms:W3CDTF">2024-06-26T10:32:30Z</dcterms:modified>
</cp:coreProperties>
</file>